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asharova\Desktop\Муниципальная программа\изменения на 25.12.2024\"/>
    </mc:Choice>
  </mc:AlternateContent>
  <bookViews>
    <workbookView xWindow="0" yWindow="0" windowWidth="28800" windowHeight="12330" tabRatio="784"/>
  </bookViews>
  <sheets>
    <sheet name="Паспорт мун. программы" sheetId="22" r:id="rId1"/>
    <sheet name="Целевые показатели" sheetId="21" r:id="rId2"/>
    <sheet name="Методика показателей" sheetId="20" r:id="rId3"/>
    <sheet name="Методика результатов" sheetId="24" r:id="rId4"/>
    <sheet name="Перечень мероприятий ПП I " sheetId="14" r:id="rId5"/>
    <sheet name="Перечень мероприятий ПП II" sheetId="15" r:id="rId6"/>
    <sheet name="Перечень мероприятий ПП IV" sheetId="19" r:id="rId7"/>
  </sheets>
  <externalReferences>
    <externalReference r:id="rId8"/>
  </externalReferences>
  <definedNames>
    <definedName name="_GoBack" localSheetId="1">'Целевые показатели'!#REF!</definedName>
    <definedName name="_xlnm._FilterDatabase" localSheetId="2" hidden="1">'Методика показателей'!$A$3:$G$3</definedName>
    <definedName name="_xlnm._FilterDatabase" localSheetId="1" hidden="1">'Целевые показатели'!$A$5:$K$5</definedName>
    <definedName name="Z_4BD30697_8812_4AB0_85B7_85B41EE53A82_.wvu.PrintArea" localSheetId="0" hidden="1">'Паспорт мун. программы'!$A$6:$G$47</definedName>
    <definedName name="Z_4BD30697_8812_4AB0_85B7_85B41EE53A82_.wvu.PrintArea" localSheetId="1" hidden="1">'Целевые показатели'!$A$1:$K$20</definedName>
    <definedName name="Z_4BD30697_8812_4AB0_85B7_85B41EE53A82_.wvu.PrintTitles" localSheetId="1" hidden="1">'Целевые показатели'!$5:$5</definedName>
    <definedName name="Z_4BD30697_8812_4AB0_85B7_85B41EE53A82_.wvu.Rows" localSheetId="1" hidden="1">'Целевые показатели'!#REF!</definedName>
    <definedName name="_xlnm.Print_Titles" localSheetId="1">'Целевые показатели'!$5:$5</definedName>
    <definedName name="_xlnm.Print_Area" localSheetId="2">'Методика показателей'!$A$1:$F$20</definedName>
    <definedName name="_xlnm.Print_Area" localSheetId="3">'Методика результатов'!$A$1:$G$37</definedName>
    <definedName name="_xlnm.Print_Area" localSheetId="0">'Паспорт мун. программы'!$A$1:$G$74</definedName>
    <definedName name="_xlnm.Print_Area" localSheetId="4">'Перечень мероприятий ПП I '!$A$1:$O$369</definedName>
    <definedName name="_xlnm.Print_Area" localSheetId="5">'Перечень мероприятий ПП II'!$A$1:$O$162</definedName>
    <definedName name="_xlnm.Print_Area" localSheetId="6">'Перечень мероприятий ПП IV'!$A$1:$L$31</definedName>
    <definedName name="_xlnm.Print_Area" localSheetId="1">'Целевые показатели'!$A$1:$K$22</definedName>
  </definedNames>
  <calcPr calcId="162913"/>
  <customWorkbookViews>
    <customWorkbookView name="LavreniukEN - Личное представление" guid="{4BD30697-8812-4AB0-85B7-85B41EE53A82}" mergeInterval="0" personalView="1" maximized="1" xWindow="1" yWindow="1" windowWidth="1920" windowHeight="850" activeSheetId="9"/>
  </customWorkbookViews>
</workbook>
</file>

<file path=xl/calcChain.xml><?xml version="1.0" encoding="utf-8"?>
<calcChain xmlns="http://schemas.openxmlformats.org/spreadsheetml/2006/main">
  <c r="N8" i="14" l="1"/>
  <c r="M8" i="14"/>
  <c r="L8" i="14"/>
  <c r="G8" i="14"/>
  <c r="F8" i="14"/>
  <c r="E8" i="14"/>
  <c r="N7" i="14"/>
  <c r="M7" i="14"/>
  <c r="L7" i="14"/>
  <c r="G7" i="14"/>
  <c r="E7" i="14" s="1"/>
  <c r="F7" i="14"/>
  <c r="N6" i="14"/>
  <c r="N5" i="14" s="1"/>
  <c r="M6" i="14"/>
  <c r="M5" i="14" s="1"/>
  <c r="L6" i="14"/>
  <c r="G6" i="14"/>
  <c r="F6" i="14"/>
  <c r="F5" i="14" s="1"/>
  <c r="L5" i="14"/>
  <c r="G5" i="14"/>
  <c r="E6" i="14" l="1"/>
  <c r="E5" i="14" s="1"/>
  <c r="G29" i="22" l="1"/>
  <c r="F29" i="22"/>
  <c r="E29" i="22"/>
  <c r="D29" i="22"/>
  <c r="C29" i="22"/>
  <c r="B28" i="22"/>
  <c r="G27" i="22"/>
  <c r="F27" i="22"/>
  <c r="E27" i="22"/>
  <c r="D27" i="22"/>
  <c r="C27" i="22"/>
  <c r="G26" i="22"/>
  <c r="F26" i="22"/>
  <c r="E26" i="22"/>
  <c r="D26" i="22"/>
  <c r="C26" i="22"/>
  <c r="F30" i="22" l="1"/>
  <c r="B29" i="22"/>
  <c r="B27" i="22"/>
  <c r="G30" i="22"/>
  <c r="E30" i="22"/>
  <c r="D30" i="22"/>
  <c r="B26" i="22"/>
  <c r="C30" i="22"/>
  <c r="B30" i="22" l="1"/>
  <c r="E142" i="14"/>
  <c r="E141" i="14"/>
  <c r="E140" i="14"/>
  <c r="E139" i="14"/>
  <c r="E138" i="14"/>
  <c r="E62" i="14" l="1"/>
  <c r="E61" i="14"/>
  <c r="E60" i="14"/>
  <c r="E59" i="14"/>
  <c r="G58" i="14"/>
  <c r="E58" i="14" s="1"/>
  <c r="E65" i="15" l="1"/>
  <c r="E64" i="15"/>
  <c r="G64" i="15"/>
  <c r="F72" i="15"/>
  <c r="G72" i="15"/>
  <c r="L72" i="15"/>
  <c r="M72" i="15"/>
  <c r="N72" i="15"/>
  <c r="G357" i="14"/>
  <c r="G352" i="14"/>
  <c r="E132" i="15" l="1"/>
  <c r="I28" i="19" l="1"/>
  <c r="J28" i="19"/>
  <c r="I25" i="19"/>
  <c r="J25" i="19"/>
  <c r="E29" i="19"/>
  <c r="H8" i="19"/>
  <c r="H5" i="19" s="1"/>
  <c r="I8" i="19"/>
  <c r="J8" i="19"/>
  <c r="E7" i="19"/>
  <c r="E9" i="19"/>
  <c r="E6" i="19"/>
  <c r="I5" i="19"/>
  <c r="J5" i="19"/>
  <c r="E23" i="19"/>
  <c r="E13" i="19"/>
  <c r="E10" i="19" s="1"/>
  <c r="F10" i="19"/>
  <c r="G10" i="19"/>
  <c r="H10" i="19"/>
  <c r="I10" i="19"/>
  <c r="J10" i="19"/>
  <c r="G20" i="19"/>
  <c r="G8" i="19" s="1"/>
  <c r="G5" i="19" s="1"/>
  <c r="H20" i="19"/>
  <c r="I20" i="19"/>
  <c r="J20" i="19"/>
  <c r="F20" i="19"/>
  <c r="F8" i="19" s="1"/>
  <c r="E20" i="19"/>
  <c r="G161" i="15"/>
  <c r="G158" i="15" s="1"/>
  <c r="N161" i="15"/>
  <c r="M161" i="15"/>
  <c r="L161" i="15"/>
  <c r="L158" i="15" s="1"/>
  <c r="F161" i="15"/>
  <c r="F160" i="15"/>
  <c r="E160" i="15" s="1"/>
  <c r="F159" i="15"/>
  <c r="E159" i="15" s="1"/>
  <c r="N158" i="15"/>
  <c r="E162" i="15"/>
  <c r="E136" i="15"/>
  <c r="E135" i="15"/>
  <c r="E134" i="15"/>
  <c r="E133" i="15"/>
  <c r="N132" i="15"/>
  <c r="M132" i="15"/>
  <c r="L132" i="15"/>
  <c r="G132" i="15"/>
  <c r="F132" i="15"/>
  <c r="G137" i="15"/>
  <c r="N137" i="15"/>
  <c r="M137" i="15"/>
  <c r="L137" i="15"/>
  <c r="F137" i="15"/>
  <c r="E139" i="15"/>
  <c r="E140" i="15"/>
  <c r="E141" i="15"/>
  <c r="E138" i="15"/>
  <c r="E76" i="15"/>
  <c r="E75" i="15"/>
  <c r="E74" i="15"/>
  <c r="E73" i="15"/>
  <c r="E72" i="15" s="1"/>
  <c r="G77" i="15"/>
  <c r="N77" i="15"/>
  <c r="M77" i="15"/>
  <c r="L77" i="15"/>
  <c r="N150" i="15"/>
  <c r="M150" i="15"/>
  <c r="L150" i="15"/>
  <c r="F150" i="15"/>
  <c r="E150" i="15"/>
  <c r="N145" i="15"/>
  <c r="M145" i="15"/>
  <c r="L145" i="15"/>
  <c r="F145" i="15"/>
  <c r="E145" i="15"/>
  <c r="N124" i="15"/>
  <c r="M124" i="15"/>
  <c r="L124" i="15"/>
  <c r="F124" i="15"/>
  <c r="E124" i="15"/>
  <c r="N119" i="15"/>
  <c r="M119" i="15"/>
  <c r="L119" i="15"/>
  <c r="F119" i="15"/>
  <c r="E119" i="15"/>
  <c r="N111" i="15"/>
  <c r="M111" i="15"/>
  <c r="L111" i="15"/>
  <c r="F111" i="15"/>
  <c r="E111" i="15"/>
  <c r="N106" i="15"/>
  <c r="M106" i="15"/>
  <c r="L106" i="15"/>
  <c r="F106" i="15"/>
  <c r="E106" i="15"/>
  <c r="N98" i="15"/>
  <c r="M98" i="15"/>
  <c r="L98" i="15"/>
  <c r="F98" i="15"/>
  <c r="E98" i="15"/>
  <c r="N93" i="15"/>
  <c r="M93" i="15"/>
  <c r="L93" i="15"/>
  <c r="F93" i="15"/>
  <c r="E93" i="15"/>
  <c r="N85" i="15"/>
  <c r="M85" i="15"/>
  <c r="L85" i="15"/>
  <c r="F85" i="15"/>
  <c r="E85" i="15"/>
  <c r="E23" i="15"/>
  <c r="E22" i="15"/>
  <c r="E21" i="15"/>
  <c r="E20" i="15"/>
  <c r="N19" i="15"/>
  <c r="M19" i="15"/>
  <c r="L19" i="15"/>
  <c r="G19" i="15"/>
  <c r="F19" i="15"/>
  <c r="G24" i="15"/>
  <c r="N24" i="15"/>
  <c r="M24" i="15"/>
  <c r="L24" i="15"/>
  <c r="F24" i="15"/>
  <c r="E26" i="15"/>
  <c r="E27" i="15"/>
  <c r="E28" i="15"/>
  <c r="E25" i="15"/>
  <c r="E9" i="15"/>
  <c r="E6" i="15" s="1"/>
  <c r="N6" i="15"/>
  <c r="M6" i="15"/>
  <c r="L6" i="15"/>
  <c r="G6" i="15"/>
  <c r="F6" i="15"/>
  <c r="M11" i="15"/>
  <c r="N11" i="15"/>
  <c r="L11" i="15"/>
  <c r="G11" i="15"/>
  <c r="F11" i="15"/>
  <c r="E14" i="15"/>
  <c r="E11" i="15"/>
  <c r="E355" i="14"/>
  <c r="E354" i="14"/>
  <c r="E353" i="14"/>
  <c r="F352" i="14"/>
  <c r="E369" i="14"/>
  <c r="G149" i="14"/>
  <c r="N149" i="14"/>
  <c r="M149" i="14"/>
  <c r="L149" i="14"/>
  <c r="F149" i="14"/>
  <c r="G148" i="14"/>
  <c r="N148" i="14"/>
  <c r="M148" i="14"/>
  <c r="L148" i="14"/>
  <c r="F148" i="14"/>
  <c r="G147" i="14"/>
  <c r="N147" i="14"/>
  <c r="M147" i="14"/>
  <c r="L147" i="14"/>
  <c r="F147" i="14"/>
  <c r="E150" i="14"/>
  <c r="E352" i="14" l="1"/>
  <c r="F146" i="14"/>
  <c r="F5" i="19"/>
  <c r="F28" i="19"/>
  <c r="H28" i="19"/>
  <c r="H25" i="19" s="1"/>
  <c r="G28" i="19"/>
  <c r="E161" i="15"/>
  <c r="M158" i="15"/>
  <c r="F158" i="15"/>
  <c r="E19" i="15"/>
  <c r="G146" i="14"/>
  <c r="E8" i="19"/>
  <c r="E5" i="19" s="1"/>
  <c r="E158" i="15"/>
  <c r="E137" i="15"/>
  <c r="E80" i="15"/>
  <c r="E81" i="15"/>
  <c r="E24" i="15"/>
  <c r="E149" i="14"/>
  <c r="M146" i="14"/>
  <c r="L146" i="14"/>
  <c r="N146" i="14"/>
  <c r="E148" i="14"/>
  <c r="E147" i="14"/>
  <c r="G367" i="14"/>
  <c r="L367" i="14"/>
  <c r="E359" i="14"/>
  <c r="E360" i="14"/>
  <c r="E358" i="14"/>
  <c r="F357" i="14"/>
  <c r="F326" i="14"/>
  <c r="E326" i="14" s="1"/>
  <c r="F325" i="14"/>
  <c r="E325" i="14" s="1"/>
  <c r="F324" i="14"/>
  <c r="E324" i="14" s="1"/>
  <c r="E348" i="14"/>
  <c r="E347" i="14"/>
  <c r="E346" i="14"/>
  <c r="E345" i="14"/>
  <c r="E344" i="14"/>
  <c r="E338" i="14"/>
  <c r="E339" i="14"/>
  <c r="E340" i="14"/>
  <c r="E337" i="14"/>
  <c r="F336" i="14"/>
  <c r="E330" i="14"/>
  <c r="E331" i="14"/>
  <c r="E329" i="14"/>
  <c r="F328" i="14"/>
  <c r="E312" i="14"/>
  <c r="E311" i="14"/>
  <c r="N310" i="14"/>
  <c r="M310" i="14"/>
  <c r="L310" i="14"/>
  <c r="G310" i="14"/>
  <c r="F310" i="14"/>
  <c r="M315" i="14"/>
  <c r="N315" i="14"/>
  <c r="L315" i="14"/>
  <c r="G315" i="14"/>
  <c r="F315" i="14"/>
  <c r="E317" i="14"/>
  <c r="E316" i="14"/>
  <c r="F236" i="14"/>
  <c r="E236" i="14" s="1"/>
  <c r="F235" i="14"/>
  <c r="N234" i="14"/>
  <c r="N233" i="14" s="1"/>
  <c r="M234" i="14"/>
  <c r="M233" i="14" s="1"/>
  <c r="L234" i="14"/>
  <c r="F234" i="14"/>
  <c r="E235" i="14"/>
  <c r="E237" i="14"/>
  <c r="L233" i="14"/>
  <c r="G233" i="14"/>
  <c r="E268" i="14"/>
  <c r="E266" i="14"/>
  <c r="F265" i="14"/>
  <c r="F257" i="14"/>
  <c r="E259" i="14"/>
  <c r="E260" i="14"/>
  <c r="E258" i="14"/>
  <c r="E251" i="14"/>
  <c r="E252" i="14"/>
  <c r="E250" i="14"/>
  <c r="F249" i="14"/>
  <c r="F238" i="14"/>
  <c r="E240" i="14"/>
  <c r="E241" i="14"/>
  <c r="E242" i="14"/>
  <c r="E239" i="14"/>
  <c r="E215" i="14"/>
  <c r="E214" i="14"/>
  <c r="E213" i="14"/>
  <c r="F212" i="14"/>
  <c r="E220" i="14"/>
  <c r="E219" i="14"/>
  <c r="E218" i="14"/>
  <c r="F217" i="14"/>
  <c r="N194" i="14"/>
  <c r="M194" i="14"/>
  <c r="L194" i="14"/>
  <c r="G194" i="14"/>
  <c r="F194" i="14"/>
  <c r="M192" i="14"/>
  <c r="M191" i="14" s="1"/>
  <c r="N192" i="14"/>
  <c r="L192" i="14"/>
  <c r="G192" i="14"/>
  <c r="F192" i="14"/>
  <c r="M204" i="14"/>
  <c r="N204" i="14"/>
  <c r="L204" i="14"/>
  <c r="G204" i="14"/>
  <c r="F204" i="14"/>
  <c r="E205" i="14"/>
  <c r="M196" i="14"/>
  <c r="N196" i="14"/>
  <c r="L196" i="14"/>
  <c r="G196" i="14"/>
  <c r="F196" i="14"/>
  <c r="E199" i="14"/>
  <c r="E208" i="14"/>
  <c r="E207" i="14"/>
  <c r="E206" i="14"/>
  <c r="E197" i="14"/>
  <c r="E200" i="14"/>
  <c r="E198" i="14"/>
  <c r="E195" i="14"/>
  <c r="M183" i="14"/>
  <c r="N183" i="14"/>
  <c r="L183" i="14"/>
  <c r="G183" i="14"/>
  <c r="F183" i="14"/>
  <c r="E184" i="14"/>
  <c r="E187" i="14"/>
  <c r="E186" i="14"/>
  <c r="E185" i="14"/>
  <c r="N175" i="14"/>
  <c r="M175" i="14"/>
  <c r="L175" i="14"/>
  <c r="G175" i="14"/>
  <c r="F175" i="14"/>
  <c r="E177" i="14"/>
  <c r="E178" i="14"/>
  <c r="E179" i="14"/>
  <c r="E176" i="14"/>
  <c r="E238" i="14" l="1"/>
  <c r="E315" i="14"/>
  <c r="E183" i="14"/>
  <c r="N191" i="14"/>
  <c r="F191" i="14"/>
  <c r="E196" i="14"/>
  <c r="M366" i="14"/>
  <c r="E204" i="14"/>
  <c r="L191" i="14"/>
  <c r="E194" i="14"/>
  <c r="E257" i="14"/>
  <c r="E212" i="14"/>
  <c r="E265" i="14"/>
  <c r="E328" i="14"/>
  <c r="F323" i="14"/>
  <c r="F366" i="14"/>
  <c r="F367" i="14"/>
  <c r="M367" i="14"/>
  <c r="M368" i="14"/>
  <c r="G191" i="14"/>
  <c r="E234" i="14"/>
  <c r="E233" i="14" s="1"/>
  <c r="E336" i="14"/>
  <c r="L366" i="14"/>
  <c r="N367" i="14"/>
  <c r="N368" i="14"/>
  <c r="G368" i="14"/>
  <c r="E323" i="14"/>
  <c r="F233" i="14"/>
  <c r="N366" i="14"/>
  <c r="L368" i="14"/>
  <c r="F368" i="14"/>
  <c r="F25" i="19"/>
  <c r="G25" i="19"/>
  <c r="E28" i="19"/>
  <c r="E25" i="19" s="1"/>
  <c r="E310" i="14"/>
  <c r="G366" i="14"/>
  <c r="E175" i="14"/>
  <c r="E79" i="15"/>
  <c r="E357" i="14"/>
  <c r="E146" i="14"/>
  <c r="E249" i="14"/>
  <c r="E217" i="14"/>
  <c r="E192" i="14"/>
  <c r="M167" i="14"/>
  <c r="N167" i="14"/>
  <c r="L167" i="14"/>
  <c r="G167" i="14"/>
  <c r="F167" i="14"/>
  <c r="E169" i="14"/>
  <c r="E170" i="14"/>
  <c r="E171" i="14"/>
  <c r="E168" i="14"/>
  <c r="M159" i="14"/>
  <c r="N159" i="14"/>
  <c r="L159" i="14"/>
  <c r="G159" i="14"/>
  <c r="F159" i="14"/>
  <c r="E161" i="14"/>
  <c r="E162" i="14"/>
  <c r="E163" i="14"/>
  <c r="E160" i="14"/>
  <c r="M151" i="14"/>
  <c r="N151" i="14"/>
  <c r="L151" i="14"/>
  <c r="G151" i="14"/>
  <c r="F151" i="14"/>
  <c r="E152" i="14"/>
  <c r="E155" i="14"/>
  <c r="E154" i="14"/>
  <c r="E153" i="14"/>
  <c r="E101" i="14"/>
  <c r="M98" i="14"/>
  <c r="N98" i="14"/>
  <c r="L98" i="14"/>
  <c r="G98" i="14"/>
  <c r="F98" i="14"/>
  <c r="E102" i="14"/>
  <c r="E100" i="14"/>
  <c r="E99" i="14"/>
  <c r="E134" i="14"/>
  <c r="E133" i="14"/>
  <c r="E132" i="14"/>
  <c r="E131" i="14"/>
  <c r="E130" i="14"/>
  <c r="E126" i="14"/>
  <c r="E125" i="14"/>
  <c r="E124" i="14"/>
  <c r="E123" i="14"/>
  <c r="E122" i="14"/>
  <c r="E118" i="14"/>
  <c r="E117" i="14"/>
  <c r="E116" i="14"/>
  <c r="E115" i="14"/>
  <c r="E114" i="14"/>
  <c r="E110" i="14"/>
  <c r="E109" i="14"/>
  <c r="E108" i="14"/>
  <c r="E107" i="14"/>
  <c r="E106" i="14"/>
  <c r="E94" i="14"/>
  <c r="E93" i="14"/>
  <c r="E92" i="14"/>
  <c r="E91" i="14"/>
  <c r="E90" i="14"/>
  <c r="E86" i="14"/>
  <c r="E85" i="14"/>
  <c r="E84" i="14"/>
  <c r="E83" i="14"/>
  <c r="E82" i="14"/>
  <c r="E78" i="14"/>
  <c r="E77" i="14"/>
  <c r="E76" i="14"/>
  <c r="E75" i="14"/>
  <c r="E74" i="14"/>
  <c r="M66" i="14"/>
  <c r="N66" i="14"/>
  <c r="L66" i="14"/>
  <c r="G66" i="14"/>
  <c r="F66" i="14"/>
  <c r="E69" i="14"/>
  <c r="E70" i="14"/>
  <c r="E68" i="14"/>
  <c r="E67" i="14"/>
  <c r="E54" i="14"/>
  <c r="E53" i="14"/>
  <c r="E52" i="14"/>
  <c r="M50" i="14"/>
  <c r="N50" i="14"/>
  <c r="L50" i="14"/>
  <c r="G50" i="14"/>
  <c r="F50" i="14"/>
  <c r="E51" i="14"/>
  <c r="M42" i="14"/>
  <c r="N42" i="14"/>
  <c r="L42" i="14"/>
  <c r="G42" i="14"/>
  <c r="F42" i="14"/>
  <c r="E43" i="14"/>
  <c r="E46" i="14"/>
  <c r="E45" i="14"/>
  <c r="E44" i="14"/>
  <c r="E36" i="14"/>
  <c r="E37" i="14"/>
  <c r="E38" i="14"/>
  <c r="E35" i="14"/>
  <c r="N34" i="14"/>
  <c r="M34" i="14"/>
  <c r="L34" i="14"/>
  <c r="G34" i="14"/>
  <c r="F34" i="14"/>
  <c r="E30" i="14"/>
  <c r="E29" i="14"/>
  <c r="E28" i="14"/>
  <c r="E27" i="14"/>
  <c r="E26" i="14"/>
  <c r="E20" i="14"/>
  <c r="E21" i="14"/>
  <c r="E22" i="14"/>
  <c r="E19" i="14"/>
  <c r="M18" i="14"/>
  <c r="N18" i="14"/>
  <c r="L18" i="14"/>
  <c r="G18" i="14"/>
  <c r="F18" i="14"/>
  <c r="E367" i="14" l="1"/>
  <c r="E50" i="14"/>
  <c r="E34" i="14"/>
  <c r="E42" i="14"/>
  <c r="E151" i="14"/>
  <c r="E191" i="14"/>
  <c r="M365" i="14"/>
  <c r="E66" i="14"/>
  <c r="E98" i="14"/>
  <c r="E368" i="14"/>
  <c r="G365" i="14"/>
  <c r="N365" i="14"/>
  <c r="L365" i="14"/>
  <c r="F365" i="14"/>
  <c r="E366" i="14"/>
  <c r="F77" i="15"/>
  <c r="E78" i="15"/>
  <c r="E77" i="15" s="1"/>
  <c r="E167" i="14"/>
  <c r="E159" i="14"/>
  <c r="E18" i="14"/>
  <c r="E365" i="14" l="1"/>
</calcChain>
</file>

<file path=xl/sharedStrings.xml><?xml version="1.0" encoding="utf-8"?>
<sst xmlns="http://schemas.openxmlformats.org/spreadsheetml/2006/main" count="1713" uniqueCount="418">
  <si>
    <t>Средства бюджета Московской области</t>
  </si>
  <si>
    <t>Средства федерального бюджета</t>
  </si>
  <si>
    <t>Внебюджетные источники</t>
  </si>
  <si>
    <t>2025 год</t>
  </si>
  <si>
    <t>2024 год</t>
  </si>
  <si>
    <t>2023 год</t>
  </si>
  <si>
    <t>Источники финансирования</t>
  </si>
  <si>
    <t>1.1</t>
  </si>
  <si>
    <t>1.2</t>
  </si>
  <si>
    <t>1.3</t>
  </si>
  <si>
    <t>1.4</t>
  </si>
  <si>
    <t>1.5</t>
  </si>
  <si>
    <t>1.6</t>
  </si>
  <si>
    <t>1.7</t>
  </si>
  <si>
    <t>2.1</t>
  </si>
  <si>
    <t>2.2</t>
  </si>
  <si>
    <t>2.3</t>
  </si>
  <si>
    <t>2.4</t>
  </si>
  <si>
    <t>2.5</t>
  </si>
  <si>
    <t>3.1</t>
  </si>
  <si>
    <t>№ п/п</t>
  </si>
  <si>
    <t>Итого</t>
  </si>
  <si>
    <t>Средства бюджета муниципального образования</t>
  </si>
  <si>
    <t>Мероприятие подпрограммы</t>
  </si>
  <si>
    <t>Сроки исполнения мероприятия</t>
  </si>
  <si>
    <t>Объем финансирования по годам (тыс. руб.)</t>
  </si>
  <si>
    <t>Ответственный за выполнение мероприятия подпрограммы</t>
  </si>
  <si>
    <t>Результаты выполнения мероприятия подпрограммы</t>
  </si>
  <si>
    <t xml:space="preserve">Средства бюджета Московской области </t>
  </si>
  <si>
    <t xml:space="preserve"> Итого </t>
  </si>
  <si>
    <t>Всего, (тыс. руб.)</t>
  </si>
  <si>
    <t>4.1</t>
  </si>
  <si>
    <t>Основное мероприятие 01. Создание условий для реализации полномочий органов местного самоуправления</t>
  </si>
  <si>
    <t>Мероприятие 01.03. Мероприятия в сфере образования</t>
  </si>
  <si>
    <t>4</t>
  </si>
  <si>
    <t xml:space="preserve">Основное мероприятие 01. 
Финансовое обеспечение деятельности образовательных организаций
</t>
  </si>
  <si>
    <t xml:space="preserve">Основное мероприятие 02. 
Реализация  федеральных государственных образовательных стандартов   общего образования, в том числе мероприятий  по нормативному правовому и методическому сопровождению, обновлению содержания и технологий образования
</t>
  </si>
  <si>
    <t>Основное мероприятие 04. 
Обеспечение и проведение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t>
  </si>
  <si>
    <t>Мероприятие Е1.03.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</si>
  <si>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Основное мероприятие 01.
Реализация «пилотных проектов» обновления содержания и технологий дополнительного образования, воспитания, психолого-педагогического сопровождения детей</t>
  </si>
  <si>
    <t>Мероприятие 02.01.
Компенсация проезда к месту учебы и обратно отдельным категориям обучающихся по очной форме обучения муниципальных общеобразовательных организаций</t>
  </si>
  <si>
    <t>Мероприятие Е1.01.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</si>
  <si>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Мероприятие Е1.02.
Обеспечение условий для функционирования центров образования естественно-научной и технологической направленностей</t>
  </si>
  <si>
    <t>Мероприятие Р2.02. 
Создание дополнительных мест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</si>
  <si>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Мероприятие 02.02. 
Приобретение автобусов для доставки обучающихся в общеобразовательные организации, расположенные в сельских населенных пунктах</t>
  </si>
  <si>
    <t xml:space="preserve">Основное мероприятие 08. 
Модернизация школьных систем образования в рамках государственной программы Российской Федерации «Развитие образования»
 </t>
  </si>
  <si>
    <t>Мероприятие 08.01. 
Проведение работ по капитальному ремонту зданий региональных (муниципальных) общеобразовательных организаций</t>
  </si>
  <si>
    <t>Мероприятие 08.02. 
Оснащение отремонтированных зданий общеобразовательных организаций средствами обучения и воспитания</t>
  </si>
  <si>
    <t>Мероприятие 08.03. 
Разработка проектно-сметной документации на проведение капитального ремонта зданий муниципальных общеобразовательных организаций</t>
  </si>
  <si>
    <t>Мероприятие 08.04. 
Благоустройство территорий муниципальных общеобразовательных организаций, в зданиях которых выполнен капитальный ремонт</t>
  </si>
  <si>
    <t>Мероприятие 08.05. 
Обеспечение в отношении объектов капитального ремонта требований к антитеррористической защищенности объектов (территорий), установленных законодательством</t>
  </si>
  <si>
    <t>Мероприятие 08.06
Обеспечение повышения квалификации/профессиональной переподготовки учителей, осуществляющих учебный процесс в объектах капитального ремонта, сверх минимальных требований, установленных законодательством, и (или) обучения управленческих команд, состоящих из представителей администраций и педагогических работников объектов капитального ремонта</t>
  </si>
  <si>
    <t>2</t>
  </si>
  <si>
    <t>5</t>
  </si>
  <si>
    <t>5.1</t>
  </si>
  <si>
    <t>6</t>
  </si>
  <si>
    <t>6.1</t>
  </si>
  <si>
    <t>7</t>
  </si>
  <si>
    <t>7.1</t>
  </si>
  <si>
    <t>8</t>
  </si>
  <si>
    <t>8.1</t>
  </si>
  <si>
    <t>9.1</t>
  </si>
  <si>
    <t>1</t>
  </si>
  <si>
    <t>Основное мероприятие 07.  
Проведение капитального ремонта объектов дошкольного образования, закупка оборудования</t>
  </si>
  <si>
    <t xml:space="preserve">Мероприятие 07.01. 
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t>
  </si>
  <si>
    <t>Мероприятие Е2.01.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</si>
  <si>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1.8</t>
  </si>
  <si>
    <t>Всего</t>
  </si>
  <si>
    <t>Итого 2023 год</t>
  </si>
  <si>
    <t>2026 год</t>
  </si>
  <si>
    <t>2027 год</t>
  </si>
  <si>
    <t>Мероприятие Е1.01.
Создание детского технопарка «Кванториум»</t>
  </si>
  <si>
    <t>Финансирование в пределах предусмотренных  средств</t>
  </si>
  <si>
    <t>Мероприятие 01.01. Обеспечение деятельности муниципальных органов – учреждения в сфере образования</t>
  </si>
  <si>
    <t>Основное мероприятие 02.
Финансовое обеспечение деятельности организаций дополнительного образования</t>
  </si>
  <si>
    <t>Мероприятие 01.01. Стипендии в области образования, культуры и искусства (юные дарования, одаренные дети)</t>
  </si>
  <si>
    <t>Мероприятие  Е4.01.
Создание центров цифрового образования детей</t>
  </si>
  <si>
    <t>Мероприятие 04.01.
Расходы на обеспечение деятельности (оказание услуг) муниципальных учреждений - общеобразовательные организации, оказывающие услуги дошкольного, начального общего, основного общего, среднего общего образования</t>
  </si>
  <si>
    <t>Мероприятие 02.01. Расходы на обеспечение деятельности (оказание услуг) муниципальных учреждений - организации дополнительного образования</t>
  </si>
  <si>
    <t>Мероприятие 02.02. Укрепление материально-технической базы и проведение текущего ремонта учреждений дополнительного образования</t>
  </si>
  <si>
    <t>Мероприятие 02.03. Профессиональная физическая охрана муниципальных учреждений дополнительного образования</t>
  </si>
  <si>
    <t>Мероприятие 02.10.
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t>
  </si>
  <si>
    <t>Мероприятие 02.08.
Организация бесплатного горячего питания обучающихся, получающих начальное общее образование в муниципальных образовательных организациях</t>
  </si>
  <si>
    <t>Мероприятие 01.10 
Финансовое обеспечение выплаты компенсации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</si>
  <si>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Мероприятие 02.04. Мероприятия в сфере дополнительного  образования</t>
  </si>
  <si>
    <t>Мероприятие 02.05. Проведение капитального ремонта, технического переоснащения и благоустройства территорий учреждений образования</t>
  </si>
  <si>
    <t>Мероприятие 08.07. 
Обновление в объектах капитального ремонта 100% учебников и учебных пособий, не позволяющих их дальнейшее использование в образовательном процессе по причинам ветхости и дефектности</t>
  </si>
  <si>
    <t>Мероприятие 01.01.
Проведение капитального ремонта, технического переоснащения и благоустройства территорий учреждений образования</t>
  </si>
  <si>
    <t>Наименование показателя</t>
  </si>
  <si>
    <t>Единица измерения</t>
  </si>
  <si>
    <t>Источник данных</t>
  </si>
  <si>
    <t>Период представления отчетности</t>
  </si>
  <si>
    <t>Подпрограмма 1 «Общее образование»</t>
  </si>
  <si>
    <t>Количество отремонтированных дошкольных образовательных организаций</t>
  </si>
  <si>
    <t>Ведомственные данные</t>
  </si>
  <si>
    <t>Доступность дошкольного образования для детей в возрасте от трех до семи лет</t>
  </si>
  <si>
    <t>%</t>
  </si>
  <si>
    <t>Данные Федеральной государственной информационной системы доступности дошкольного образования (ФГИС ДДО)</t>
  </si>
  <si>
    <t>Доступность дошкольного образования для детей в возрасте до 3-х лет</t>
  </si>
  <si>
    <t>Отношение средней заработной платы педагогических работников дошкольных образовательных организаций к средней заработной плате в общеобразовательных организациях в Московской области</t>
  </si>
  <si>
    <t>Данные формы ФСН № ЗП-образование, утвержденной приказом Росстата</t>
  </si>
  <si>
    <t>Созданы дополнительные места в субъектах Российской Федерации для детей в возрасте от 1,5 до 3 лет любой направленности в организациях, осуществляющих образовательную деятельность (за исключением государственных и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</si>
  <si>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Созданы дополнительные места для детей в возрасте от 1,5 до 3 лет любой направленности в организациях, осуществляющих образовательную деятельность (за исключением государственных и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</si>
  <si>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Ежегодно</t>
  </si>
  <si>
    <t>Отношение средней заработной платы педагогических работников общеобразовательных организаций общего образования к среднемесячному доходу от трудовой деятельности</t>
  </si>
  <si>
    <t>Поддержка образования для детей с ограниченными возможностями здоровья.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 (нарастающим итогом)</t>
  </si>
  <si>
    <t>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</si>
  <si>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Данные Регионального центра обработки информации по итогам проведения государственной итоговой аттестации</t>
  </si>
  <si>
    <t>Доля выпускников текущего года, набравших 250 баллов и более по 3 предметам, к общему количеству выпускников текущего года, сдававших ЕГЭ по 3 и более предметам</t>
  </si>
  <si>
    <t>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t>
  </si>
  <si>
    <t>Количество общеобразовательных организаций, расположенных в сельской местности и малых городах, в которых созданы и функционируют центры образования естественно-научной и технологической направленностей в соответствии с адресным перечнем</t>
  </si>
  <si>
    <t>В общеобразовательных организациях, расположенных в сельской местности и малых городах, обновлена материально- техническая база для занятий детей физической культурой и спортом (нарастающим итогом)</t>
  </si>
  <si>
    <t>Число общеобразовательных организаций, расположенных в сельской местности и малых городах, обновивших материально- техническую базу для занятий детей физической культурой и спортом, нарастающим итогом с 2020 года</t>
  </si>
  <si>
    <t>Доля обучающихся, получающих начальное общее образование в государственных и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государственных и муниципальных образовательных организациях</t>
  </si>
  <si>
    <t>Данные государственной статистики, данные РСЭМ</t>
  </si>
  <si>
    <t>Подпрограмма 2 «Дополнительное образование, воспитание и психолого-социальное сопровождение детей»</t>
  </si>
  <si>
    <t>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t>
  </si>
  <si>
    <t>Доля детей в возрасте от 5 до 18 лет, охваченных дополнительным образованием</t>
  </si>
  <si>
    <t>Созданы центры цифрового образования детей «IT-куб» (нарастающим итогом)</t>
  </si>
  <si>
    <t>Количество созданных центров цифрового образования детей «IT-куб»</t>
  </si>
  <si>
    <t>№
п/п</t>
  </si>
  <si>
    <t>Тип показателя</t>
  </si>
  <si>
    <t>Планируемое значение по годам реализации</t>
  </si>
  <si>
    <t>Номер и название основного мероприятия в перечне мероприятий Подпрограммы</t>
  </si>
  <si>
    <t>Доступность дошкольного образования для детей в возрасте до 3-х лет</t>
  </si>
  <si>
    <t>Отношение средней заработной платы педагогических работников дошкольных образовательных организаций к средней заработной плате в общеобразовательных организациях в Московской области</t>
  </si>
  <si>
    <t>Созданы дополнительные места в субъектах Российской Федерации для детей в возрасте от 1,5 до 3 лет любой направленности в организациях, осуществляющих образовательную деятельность (за исключением государственных и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</si>
  <si>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Отношение средней заработной платы педагогических работников общеобразовательных организаций общего образования к среднемесячному доходу от трудовой деятельности</t>
  </si>
  <si>
    <t xml:space="preserve">Поддержка образования для детей
с ограниченными возможностями здоровья. Обновление материально - 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 (нарастающим итогом)
</t>
  </si>
  <si>
    <t>Доля выпускников текущего года, набравших 250 баллов и более по 3 предметам, к общему количеству выпускников текущего года, сдававших ЕГЭ по 3 и более предметам</t>
  </si>
  <si>
    <t>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t>
  </si>
  <si>
    <t>Доля детей в возрасте от 5 до 18 лет, охваченных дополнительным образованием</t>
  </si>
  <si>
    <t>(наименование муниципального образования)</t>
  </si>
  <si>
    <t>1. Паспорт муниципальной программы</t>
  </si>
  <si>
    <t>Координатор муниципальной программы</t>
  </si>
  <si>
    <t>Муниципальный заказчик программы</t>
  </si>
  <si>
    <t>Цели муниципальной программы</t>
  </si>
  <si>
    <t>Перечень подпрограмм</t>
  </si>
  <si>
    <t>Расходы (тыс. руб.) муниципальной программы, в том числе по годам:</t>
  </si>
  <si>
    <t>Средства бюджета муниципального образования Московской области</t>
  </si>
  <si>
    <t>Внебюджетные средства</t>
  </si>
  <si>
    <t>Всего, в том числе по годам:</t>
  </si>
  <si>
    <t>Подпрограмма 4 «Обеспечивающая подпрограмма»</t>
  </si>
  <si>
    <t>Муниципальные заказчики программы</t>
  </si>
  <si>
    <t xml:space="preserve">Краткая характеристика подпрограмм
</t>
  </si>
  <si>
    <t>1.9</t>
  </si>
  <si>
    <t>1.10</t>
  </si>
  <si>
    <t>1.11</t>
  </si>
  <si>
    <t>1.12</t>
  </si>
  <si>
    <t>1.13</t>
  </si>
  <si>
    <t>1.14</t>
  </si>
  <si>
    <t>1.15</t>
  </si>
  <si>
    <t>1.16</t>
  </si>
  <si>
    <t>Порядок расчета</t>
  </si>
  <si>
    <t xml:space="preserve">Наименование целевых показателей
</t>
  </si>
  <si>
    <t xml:space="preserve">Базовое значение </t>
  </si>
  <si>
    <t>Мероприятие 01.02.
Обеспечение подвоза обучающихся к месту обучения в муниципальные общеобразовательные организации в Московской области за счет средств местного бюджета</t>
  </si>
  <si>
    <t>№ подпрограммы ХХ</t>
  </si>
  <si>
    <t>01</t>
  </si>
  <si>
    <t>02</t>
  </si>
  <si>
    <t>№ основного мероприятия YY</t>
  </si>
  <si>
    <t>№ мероприятия ZZ</t>
  </si>
  <si>
    <t>Наименование результата</t>
  </si>
  <si>
    <t>Порядок определения значений</t>
  </si>
  <si>
    <t>17</t>
  </si>
  <si>
    <t>08</t>
  </si>
  <si>
    <t>13</t>
  </si>
  <si>
    <t>03</t>
  </si>
  <si>
    <t>07</t>
  </si>
  <si>
    <t>04</t>
  </si>
  <si>
    <t>05</t>
  </si>
  <si>
    <t>06</t>
  </si>
  <si>
    <t xml:space="preserve"> Е1</t>
  </si>
  <si>
    <t>Е4</t>
  </si>
  <si>
    <t xml:space="preserve"> ЕВ</t>
  </si>
  <si>
    <t>Е1</t>
  </si>
  <si>
    <t>шт.</t>
  </si>
  <si>
    <t>человек</t>
  </si>
  <si>
    <t>3</t>
  </si>
  <si>
    <t>9</t>
  </si>
  <si>
    <t>10</t>
  </si>
  <si>
    <t>11</t>
  </si>
  <si>
    <t>12</t>
  </si>
  <si>
    <t>14</t>
  </si>
  <si>
    <t>15</t>
  </si>
  <si>
    <t>16</t>
  </si>
  <si>
    <t>18</t>
  </si>
  <si>
    <t>19</t>
  </si>
  <si>
    <t>20</t>
  </si>
  <si>
    <t>21</t>
  </si>
  <si>
    <t>22</t>
  </si>
  <si>
    <t>23</t>
  </si>
  <si>
    <t>место</t>
  </si>
  <si>
    <t>единица</t>
  </si>
  <si>
    <t xml:space="preserve">Мероприятие 01.01.
Проведение капитального ремонта, технического переоснащения и благоустройства территорий учреждений образования
</t>
  </si>
  <si>
    <t xml:space="preserve">Мероприятие 02.01. Расходы на обеспечение деятельности (оказание услуг) муниципальных учреждений - организации дополнительного образования
</t>
  </si>
  <si>
    <t xml:space="preserve"> 7. Перечень мероприятий подпрограммы 1 «Общее образование»</t>
  </si>
  <si>
    <t xml:space="preserve">8. Перечень мероприятий подпрограммы 2 «Дополнительное образование, воспитание и психолого-социальное сопровождение детей» </t>
  </si>
  <si>
    <t xml:space="preserve">9. Перечень мероприятий подпрограммы 4 «Обеспечивающая подпрограмма» </t>
  </si>
  <si>
    <t xml:space="preserve">2.   Краткая характеристика сферы реализации муниципальной программы, в том числе формулировка основных проблем в указанной сфере, описание целей муниципальной программы (объем раздела не должен превышать трех страниц машинописного текста)
</t>
  </si>
  <si>
    <t xml:space="preserve">3.  Инерционный прогноз развития соответствующей сферы реализации муниципальной программы с учетом ранее достигнутых результатов, а также предложения по решению проблем в указанной сфере (объем раздела не должен превышать трех страниц машинописного текста)
</t>
  </si>
  <si>
    <t>24</t>
  </si>
  <si>
    <t>25</t>
  </si>
  <si>
    <t>26</t>
  </si>
  <si>
    <t>27</t>
  </si>
  <si>
    <t>28</t>
  </si>
  <si>
    <t>29</t>
  </si>
  <si>
    <t>30</t>
  </si>
  <si>
    <t>31</t>
  </si>
  <si>
    <t>Выплачена компенсация родительской платы за присмотр и уход за детьми, осваивающими образовательные программы дошкольного образования, в общем числе обратившихся, %</t>
  </si>
  <si>
    <t xml:space="preserve">Выплачена компенсация за проезд отдельным категориям обучающихся по очной форме обучения муниципальных общеобразовательных организаций в общем  числе обратившихся, %
</t>
  </si>
  <si>
    <t>Приобретены автобусы для доставки обучающихся в общеобразовательные организации, расположенные в сельских населенных пунктах, шт.</t>
  </si>
  <si>
    <t xml:space="preserve">Проведен капитальный ремонт дошкольных образовательных организаций, шт.
</t>
  </si>
  <si>
    <t xml:space="preserve">Выполнены в полном объеме мероприятия по капитальному ремонту общеобразовательных организаций, шт.
</t>
  </si>
  <si>
    <t>В общеобразовательных организациях, расположенных в сельской местности и малых городах, созданы и функционируют центры образования естественно-научной и технологической направленностей, шт.</t>
  </si>
  <si>
    <t xml:space="preserve">В Московской области реализованы дополнительные мероприятия по созданию центров образования естественно-научной и технологической направленностей, шт.
</t>
  </si>
  <si>
    <t>Обновлена материально-техническая база в организациях, осуществляющих образовательную деятельность исключительно по адаптированным основным общеобразовательным программам,  шт.</t>
  </si>
  <si>
    <t>Произведены выплаты в области образования, культуры и искусства (юные дарования, одаренные дети), человек</t>
  </si>
  <si>
    <t>Основное мероприятие 05.
Повышение степени пожарной безопасности</t>
  </si>
  <si>
    <t>Мероприятие 05.01.
Выполнение работ по обеспечению пожарной безопасности в муниципальных организациях дополнительного образования</t>
  </si>
  <si>
    <t>Созданы центры цифрового образования детей "IT-куб", шт.</t>
  </si>
  <si>
    <t>Обеспечено финансирование муниципальных организаций дополнительного образования, шт.</t>
  </si>
  <si>
    <t xml:space="preserve">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 %
</t>
  </si>
  <si>
    <t>Доля обучающихся, обеспеченных общедоступным и бесплатным дошкольным, начальным общим, основным общим, средним общим образованием, дополнительным образованием в муниципальных дошкольных и общеобразовательных организациях, в общей численности обучающихся в муниципальных дошкольных и общеобразовательных организациях</t>
  </si>
  <si>
    <t>Выплачена компенсация родительской платы за присмотр и уход за детьми, осваивающими образовательные программы дошкольного образования, в общем числе обратившихся</t>
  </si>
  <si>
    <t xml:space="preserve">Выплачена компенсация за проезд отдельным категориям обучающихся по очной форме обучения муниципальных общеобразовательных организаций в общем  числе обратившихся
</t>
  </si>
  <si>
    <t>Приобретены автобусы для доставки обучающихся в общеобразовательные организации, расположенные в сельских населенных пунктах</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</si>
  <si>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</si>
  <si>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Доля детодней, в которые отдельные категории обучающихся муниципальных общеобразовательных организаций в Московской области получали бесплатное питание, от общего количества детодней,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t>
  </si>
  <si>
    <t>Проведен капитальный ремонт дошкольных образовательных организаций</t>
  </si>
  <si>
    <t>Выполнены в полном объеме мероприятия по капитальному ремонту общеобразовательных организаций</t>
  </si>
  <si>
    <t xml:space="preserve"> Оснащены средствами обучения и воспитания отремонтированные здания общеобразовательных организаций
</t>
  </si>
  <si>
    <t>Разработана проектно-сметная документация на проведение капитального ремонта зданий муниципальных общеобразовательных организаций в Московской области</t>
  </si>
  <si>
    <t>Объекты капитального ремонта приведены в соответствие с требованиями, установленными законодательством по антитеррористической защищённости</t>
  </si>
  <si>
    <t>Обеспечено повышение квалификации/профессиональная переподготовка учителей, осуществляющих учебный процесс в объектах капитального ремонта</t>
  </si>
  <si>
    <t xml:space="preserve"> Проведено обновление учебников и учебных пособий, не позволяющих их дальнейшее использование в образовательном процессе по причинам ветхости и дефектности, в объектах капитального ремонта</t>
  </si>
  <si>
    <t>В Московской области реализованы дополнительные мероприятия по созданию центров образования естественно-научной и технологической направленностей</t>
  </si>
  <si>
    <t>Обновлена материально-техническая база в организациях, осуществляющих образовательную деятельность исключительно по адаптированным основным общеобразовательным программам</t>
  </si>
  <si>
    <t>Произведены выплаты в области образования, культуры и искусства (юные дарования, одаренные дети)</t>
  </si>
  <si>
    <t>Обеспечено финансирование муниципальных организаций дополнительного образования</t>
  </si>
  <si>
    <t>В муниципальных образовательных организациях дополнительного образования улучшена материально-техническая база</t>
  </si>
  <si>
    <t>Созданы центры цифрового образования детей "IT-куб"</t>
  </si>
  <si>
    <t xml:space="preserve">Созданы детские технопарки «Кванториум»
</t>
  </si>
  <si>
    <t>Основное мероприятие EB: 
федеральный проект «Патриотическое воспитание граждан Российской Федерации» национального проекта «Образование»</t>
  </si>
  <si>
    <t xml:space="preserve">Д=Ч факт / Ч план х 100%, где:
Ч факт – численность обучающихся, обеспеченных общедоступным и бесплатным дошкольным, начальным общим, основным общим, средним общим образованием, дополнительным образованием в муниципальных дошкольных и общеобразовательных организациях, в отчетном периоде;
Ч план - численность обучающихся, по программам дошкольного, начального общего, основного общего, среднего общего образования, дополнительного образования в муниципальных дошкольных и общеобразовательных организациях, в отчетном периоде.
</t>
  </si>
  <si>
    <t xml:space="preserve">Д=Ч факт / Ч план х 100%, где:
Ч факт – численность детей, осваивающих образовательные программы дошкольного образования в организациях, осуществляющих образовательную деятельность в Московской области, на которых выплачена компенсация родительской платы, в отчетном периоде;
Ч план - численность детей, осваивающих образовательные программы дошкольного образования в организациях, осуществляющих образовательную деятельность в Московской области,  родители (законные представители) которых обратились за компенсацией родительской платы и внесли плату за присмотр и уход за ребенком (детьми), в отчетном периоде.
</t>
  </si>
  <si>
    <t xml:space="preserve">Д=Ч факт / Ч план х 100%, где:
Ч факт – численность отдельных категорий обучающихся по очной форме обучения муниципальных общеобразовательных организаций,  которым выплачена компенсация за проезд, в отчетном периоде;
Ч план - численность отдельных категорий обучающихся по очной форме обучения муниципальных общеобразовательных организаций,  которые обратились за компенсацией за проезд, в отчетном периоде.
</t>
  </si>
  <si>
    <t>Отчеты муниципальных образований Московской области о достижении значений  показателей результативности (результатов) использования субсидии, предоставляемые посредством системы ГАС «Управление» Московской области</t>
  </si>
  <si>
    <t>Количество обеспеченных горячим питанием обучающихся 1-4 классов</t>
  </si>
  <si>
    <t>Количество зданий по которым разработана проектно-сметная документация на проведение капитального ремонта зданий муниципальных общеобразовательных организаций в Московской области</t>
  </si>
  <si>
    <t>Благоустроенные территории  муниципальных общеобразовательных организаций</t>
  </si>
  <si>
    <t>Количество объектов, приведённых в соответствии с требованиями, установленными законодательством по антитеррористической защищённости</t>
  </si>
  <si>
    <t>Количество учителей, осуществляющих учебный процесс в объектах капитального ремонта,  прошедших повышение квалификации/профессиональную переподготовку</t>
  </si>
  <si>
    <t>Количество объектов капитального ремонта, в которых проведено обновление учебников и учебных пособий, не позволяющих их дальнейшее использование в образовательном процессе по причинам ветхости и дефектности</t>
  </si>
  <si>
    <t>Создание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</si>
  <si>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Количество центров образования естественно-научной и технологической направленностей, в которых обеспечены условия для функционирования</t>
  </si>
  <si>
    <t>Общее количество организаций, в которых обновлена материально-техническая база</t>
  </si>
  <si>
    <t>Общее количество получателей единовременной выплаты</t>
  </si>
  <si>
    <t>Количество муниципальных организаций дополнительного образования, получивших финансирование на обеспечение деятельности в отчетном периоде</t>
  </si>
  <si>
    <t>Количество  образовательных организаций  в соответствии с потребностью в улучшении материально-технической базы</t>
  </si>
  <si>
    <t>Соглашение с ФОИВ по федеральному проекту «Цифровая образовательная среда»</t>
  </si>
  <si>
    <t>Соглашение с ФОИВ по федеральному проекту «Патриотическое воспитание граждан Российской Федерации»</t>
  </si>
  <si>
    <t>Соглашение с ФОИВ по федеральному проекту «Современная школа»</t>
  </si>
  <si>
    <t>Д=Ч факт / Ч посещ х 100%, где:
Ч факт – количество детодней, в которые отдельные категории обучающихся муниципальных общеобразовательных организаций в Московской области получали бесплатное питание, в отчетном периоде;
Ч посещ - количество детодней,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 в отчетном периоде</t>
  </si>
  <si>
    <t>ЕВ</t>
  </si>
  <si>
    <t>Мероприятие EB.01.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</si>
  <si>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Общее количество  советников по воспитанию в муниципальных общеобразовательных организациях в Московской области, получивших заработную плату</t>
  </si>
  <si>
    <t>4.</t>
  </si>
  <si>
    <t>Мероприятие 01.02. Обеспечение деятельности прочих учреждений образования (межшкольные учебные комбинаты, хозяйственные эксплуатационные конторы, методические кабинеты и др.)</t>
  </si>
  <si>
    <t>Мероприятие 01.03.
Обеспечение условий для функционирования центров образования естественно-научной и технологической направленностей за счет средств местного бюджета</t>
  </si>
  <si>
    <t>Мероприятие 01.07.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</si>
  <si>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ед.</t>
  </si>
  <si>
    <t xml:space="preserve">Созданы комфортные условия для реализации современных образовательных программ в зданиях муниципальных общеобразовательных организаций, ед.
</t>
  </si>
  <si>
    <t>Созданы комфортные условия для реализации современных образовательных программ в зданиях муниципальных общеобразовательных организаций</t>
  </si>
  <si>
    <t xml:space="preserve"> ед.</t>
  </si>
  <si>
    <t xml:space="preserve">Оснащены средствами обучения и воспитания отремонтированные здания общеобразовательных организаций, ед.
</t>
  </si>
  <si>
    <t xml:space="preserve">Разработана проектно-сметная документация на проведение капитального ремонта зданий муниципальных общеобразовательных организаций в Московской области, ед.
</t>
  </si>
  <si>
    <t xml:space="preserve">Благоустроены территорий  муниципальных общеобразовательных организаций, ед.
</t>
  </si>
  <si>
    <t>Основное мероприятие Е1. 
Федеральный проект «Современная школа» национального проекта «Образование»</t>
  </si>
  <si>
    <t xml:space="preserve">Мероприятие Е1.01.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t>
  </si>
  <si>
    <t>Основное мероприятие  Е4
Федеральный проект «Цифровая образовательная среда» национального проекта «Образование»</t>
  </si>
  <si>
    <t xml:space="preserve">Основное мероприятие EB: 
федеральный проект «Патриотическое воспитание граждан Российской Федерации» национального проекта «Образование»
</t>
  </si>
  <si>
    <t>Основное мероприятие Е1: 
Федеральный проект «Современная школа» национального проекта «Образование»</t>
  </si>
  <si>
    <t>Количество зданий муниципальных общеобразовательных организаций, в которых созданы комфортные условия для реализации современных образовательных программ, на основе данных акта приемки законченного строительством объекта (форма № КС-11), акта приемки законченного строительством объекта приемочной комиссией (форма № КС-14)</t>
  </si>
  <si>
    <t>Количество зданий, в которых в полном объеме выполнены мероприятия по капитальному ремонту общеобразовательных организаций, на основе данных акта приемки выполненных работ (форма № КС-2), справки о стоимости выполненных работ (форма № КС-3)</t>
  </si>
  <si>
    <t>1 квартал</t>
  </si>
  <si>
    <t>1 полугодие</t>
  </si>
  <si>
    <t>9 месяцев</t>
  </si>
  <si>
    <t>12 месяцев</t>
  </si>
  <si>
    <t>В том числе:</t>
  </si>
  <si>
    <t>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объединениеями, ед.</t>
  </si>
  <si>
    <t xml:space="preserve">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объединениеями, ед.
</t>
  </si>
  <si>
    <t>Муниципальные общеобразовательные организации, в том числе структурные подразделения указанных организаций, оснащеныгосударственными символами Российской Федерации</t>
  </si>
  <si>
    <t>Муниципальные общеобразовательные организации, в том числе структурные подразделения указанных организаций, оснащеныгосударственными символами Российской Федерации, ед.</t>
  </si>
  <si>
    <t>Созданы детские технопарки «Кванториум»</t>
  </si>
  <si>
    <t>Единица измерения (по ОКЕИ)</t>
  </si>
  <si>
    <t xml:space="preserve">Указ Президента Российской Федерации </t>
  </si>
  <si>
    <t>Указ Президента Российской Федерации</t>
  </si>
  <si>
    <t xml:space="preserve">Соглашение с ФОИВ </t>
  </si>
  <si>
    <t xml:space="preserve">Отраслевой показатель </t>
  </si>
  <si>
    <t>Соглашение с ФОИВ по федеральному проекту «Современная школа»</t>
  </si>
  <si>
    <t xml:space="preserve">Соглашение с ФОИВ по федеральному проекту «Современная школа» </t>
  </si>
  <si>
    <t xml:space="preserve">Соглашение с ФОИВ по федеральному проекту «Успех каждого ребенка» </t>
  </si>
  <si>
    <t xml:space="preserve">Соглашение с ФОИВ по федеральному проекту «Содействие занятости» </t>
  </si>
  <si>
    <t xml:space="preserve">Соглашение с ФОИВ по федеральному проекту «Цифровая образовательная среда» </t>
  </si>
  <si>
    <t>Мероприятие Е2.02.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</si>
  <si>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Созданы новые места в образовательных организациях различных типов для реализации дополнительных общеразвивающих программ всех направленностей (нарастающим итогом)
</t>
  </si>
  <si>
    <t>Основное мероприятие  Е2
Федеральный проект «Успех каждого ребенка» национального проекта «Образование»</t>
  </si>
  <si>
    <t>Созданы новые места в образовательных организациях различных типов для реализации дополнительных общеразвивающих программ всех направленностей (нарастающим итогом)</t>
  </si>
  <si>
    <t>Е2</t>
  </si>
  <si>
    <t>Мероприятие 01.07.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</si>
  <si>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Мероприятие 01.11. 
Выплата пособия педагогическим работникам муниципальных дошкольных и общеобразовательных организаций - молодым специалистам</t>
  </si>
  <si>
    <t>Доля педагогических работников муниципальных дошкольных и общеобразовательных организаций - молодых специалистов, получивших пособие, в общем числе обратившихся за пособием, %</t>
  </si>
  <si>
    <t>Доля педагогических работников муниципальных дошкольных и общеобразовательных организаций - молодых специалистов, получивших пособие, в общем числе обратившихся за пособием</t>
  </si>
  <si>
    <t>Мероприятие 04.03.
Выплата компенсаций работникам, привлекаемым к проведению в Московской области государственной итоговой аттестации обучающихся, освоивших образовательные программы основного общего и среднего общего образования, за работу по подготовке и проведению государственной итоговой аттестации</t>
  </si>
  <si>
    <t>Количество созданных новых мест в образовательных организациях различных типов для реализации дополнительных общеразвивающих программ всех направленностей</t>
  </si>
  <si>
    <t>4.2</t>
  </si>
  <si>
    <t>Отчеты муниципальных образований Московской области о достижении значений показателей результативности (результатов) использования субсидии, предоставляемые посредством системы ГИС "Региональный электронный бюджет Московской области"</t>
  </si>
  <si>
    <t>Количество созданных технопарков "Кванториум"</t>
  </si>
  <si>
    <t>Мероприятие 01.17
Расходы на обеспечение деятельности (оказание услуг) муниципальных учреждений – дошкольные образовательные организации</t>
  </si>
  <si>
    <t>Мероприятие 01.18
Укрепление материально-технической базы и проведение текущего ремонта учреждений дошкольного образования</t>
  </si>
  <si>
    <t>Мероприятие 01.19
Профессиональная физическая охрана муниципальных учреждений дошкольного образования</t>
  </si>
  <si>
    <t>Мероприятие 01.20
Мероприятия в сфере дошкольного образования</t>
  </si>
  <si>
    <t>Мероприятие 01.23
Профессиональная физическая охрана муниципальных учреждений в сфере общеобразовательных организаций</t>
  </si>
  <si>
    <t>Мероприятие 01.24
Организация питания обучающихся и воспитанников общеобразовательных организаций</t>
  </si>
  <si>
    <t>Мероприятие 01.25
Мероприятия в сфере образования</t>
  </si>
  <si>
    <t>Мероприятие 01.21
Расходы на обеспечение деятельности (оказание услуг) муниципальных учреждений – общеобразовательные организации, оказывающие услуги дошкольного, начального общего, основного общего, среднего общего образования</t>
  </si>
  <si>
    <t>Мероприятие 07.03. Приобретение (выкуп) нежилых помещений и земельного участка под размещение дошкольных групп для детей в возрасте от 2 месяцев до 7 лет за счет средств местного бюджета</t>
  </si>
  <si>
    <t>Мероприятие 04.02. Внедрение и обеспечение функционирования модели персонифицированного финансирования дополнительного образования детей</t>
  </si>
  <si>
    <t>3.2</t>
  </si>
  <si>
    <t>Мероприятие 04.03 Методическое и информационное сопровождение участников системы персонифицированного финансирования дополнительного образования детей</t>
  </si>
  <si>
    <t>Мероприятие ЕВ.01. 
Оснащение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</si>
  <si>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Основное мероприятие 04.
Обеспечение функционирования модели персонифицированного финансирования дополнительного образования детей</t>
  </si>
  <si>
    <t>Мероприятие 01.22
Укрепление материально-технической базы, содержание имущества и проведение текущего ремонта общеобразовательных организаций</t>
  </si>
  <si>
    <t>Основное мероприятие 09. 
Обеспечение условий доступности для инвалидов объектов и предоставляемых услуг в сфере образования</t>
  </si>
  <si>
    <t>Мероприятие 09.01 Создание в муниципальных образовательных организациях: дошкольных, общеобразовательных,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t>
  </si>
  <si>
    <t>МУНИЦИПАЛЬНАЯ ПРОГРАММА «ОБРАЗОВАНИЕ»</t>
  </si>
  <si>
    <t>Г.О. ЛОТОШИНО</t>
  </si>
  <si>
    <t>Заместитель Главы администрации городского округа Лотошино по социальным вопросам</t>
  </si>
  <si>
    <t>Отдел по образованию администрации городского округа Лотошино Московской области</t>
  </si>
  <si>
    <t>Обеспечение доступного качественного образования и успешной социализации детей и воспитанников</t>
  </si>
  <si>
    <t>Подпрограмма предусматривает реализацию задач и мероприятий, которые обеспечат развитие сферы дошкольного образования и предоставление всем детям в возрасте от полутора до трех лет доступности получения услуг дошкольного образования, создания условий для эффективного функционирования системы общего образования, отвечающий требованиям инновационного развития Московской области м потребностям населения. Будут созданыусловия для обеспечения реализации федерального государственного образовательного стандарта дошкольного образования, разработано нормативное правовое, методическое обеспечение предоставления услуг вариативного дошкольного образования, а также предоставления услуг дошкольного образования детям с ограниченными возможностями здоровья, обеспечена модернизация технологий и содержания общего образования в соответствии с новыми федеральными государственными образовательными стандартами, концепциями модернизации конкретныхобразовательных областей(математического, филологического образования  и др.). Будут реализованы меры по развитию инфраструктуры общего образования, формированию новой технологической среды (включая активное использование технологий электронного обучения), обеспечивающие равный доступ к качественному общему образованию. Одним из важнейших направлений подпрограммы является обеспечение и проведение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 а также на увеличение числа выпускников набравших  250 баллов и более  по 3 предметам. В подпрограмме предусмотрены мероприятия, направленные на реализацию мероприятия " Модернизация школьных систем образования" в рамках государственной программы Российской Федерации "Развитие образования", в рамках которого обеспечивается проведение капитального ремонта, технического переоснащенияи благоустройства территорий. Совместно с Министерством образования будут реализованы мероприятия по повышению профессионального уровня и эффективности деятельности педагогических и руководящих кадров общего образования, обеспечению их достойного социального статуса.</t>
  </si>
  <si>
    <t>Реализация подпрограммы 2 "Дополнительное образование, воспитание и психолого- социальное сопровождениедетей" предусматривает решение задач и реализацию мероприятий, способствующих развитию сферы дополнительного образования, воспитанияи психолого - социального сопровождения детей в городском округе Лотошино. Одним из важнейших направлений в работе дополнительного образования остается обеспечение функционирование модели персонифицированного финансирования, целью которого является выявление и раскрытие талантов детей, удовлетворение спроса жителей городского округа Лотошино на своевременное качественное дополнительное образование. Основные задачи проекта: увеличение охвата детей в возрасте 5-18 лет, поддержка современных форм дополнительного образования, обеспечение связи образования с наукой и производством, а также стимулированиеинтереса к инновациям и техническому творчеству. Особое внимание будет уделяться развитию инфраструктуры и кадрового потенциала системы дополнительного образования, воспитания, психолого - педагогического сопровождения детей. Будет продолжена работа по реализации мероприятий, направленных на профилактику правонарушений и формирование навыков законопослушного гражданина, на пропаганду правил безопасного поведения на дорогах и улицах, на формирование у обучающихся коммуникативной компетенции, реализованы меры по обеспечению равных прав детей на организованный досуг. Будет осуществляться поддержка детей и молодежи, проявивших способности в области искусства, науки, физической культуры и спорта в форме стипендий главы.</t>
  </si>
  <si>
    <t xml:space="preserve">Релизация подпрограммы направлена на обеспечение эффективного управления функционированием и развитием системы образования в городском округе Лотогино. В рамках подпрограммы решаются вопросы, направленные на повышение эффективности  использования и обеспеченности прозрачности расходов бюджетных средств. </t>
  </si>
  <si>
    <t xml:space="preserve">Важнейшим условием для развития дошкольного, общего и дополнительного образования детей в городском округе Лотошино до 2028 года станет рост численности детей в возрасте от 0 до 7 лет. Рост благосостояния населения, в том числе увеличение доли среднего класса, обусловит повышение уровня требований к качеству услуг дошкольного, общего и дополнительного образования. Инструментом решения данной задачи стало введение эффективного контракта с педагогическими работниками и руководителями образовательных организаций, предусматривающего обеспечение их заработной платы на уровне не ниже средней по экономике Московской области. Устанавливаются современные требования к производительности и результативности труда педагогических работников. Это позволит преодолеть тенденцию "старения" кадрового состава, привлечь в образовательные организации молодежь, расширить возможности для карьерного роста и профессионального развития педагогов. Открытие дополнительных групп в дошкольных образовательных организациях и увеличения численности детей в группах (СанПин) обеспечит доступность услуг дошкольного образования для детей в возрасте от 3 до 7 лет. В условиях роста расходов на образование усилятся риски неэффективного использования бюджетных средств. В этой связи важной задачей станет внедрение современных механизмов финансового обеспечения и управления по результатам. На растущий спрос родителей на услуги дополнительного образования детей станет создание в системе дополнительного образования механизмов програчного финансового обеспечения, поддержка инноваций, подготовка кадров. Будут реализованы меры по поддержке общеобразовательных организаций, реализующих инновационные образовательные проекты и программы, работающих в сложных социальных условиях, организована работа со школами с низкими результатами обучения и показателями оценки эффективности организации работы со школами с низкими результатами обучения. Одним из важнейших вопросов остается организация и проведение капитальныхремонтов и зданийобразовательных организаций. Для сохранения фонда образовательных организаций необходимо планомерное проведение текущих и капитальных ремонтов зданий школ и дошкольных организаций. Задачи, стоящие перед системой образования городского округа Лотошино, принятие Указов Президента Российской Федерации № 597 и № 599, утвержденные Указом Президента Российской Федерации от 01 июня 2012 года № 761 "О национальной стратегии действий в интересах детей на 2012-2017 годы, утвержденные Президентом Российской Федерации 03.04.2012г. "Концепции общенациональной системы выявления и развития  молодых талантов", принятие 29.12.2012г. Федерального закона № 273-ФЗ "Об образовании в Российской Федерации" и утверждение Постановления Правительства Российской Федерации от 26.12.2017 № 1642 Государственной программы Российской Федерации "Развитие образования, принятие государственной программы Московской области "Образование Подмосковья на 2024-2028 годы"  определили необходимость разработки муниципальной программы "Образование".    Реализация подпрограммы 1 "Общее образование" предусматривает реализацию  задач и мероприятий, которые обеспечат развитие сферы дошкольного образования и предоставление всем детям в возрасте от полутора до трех лет доступности получения услуг дошкольного образования, создание условий для эффективного функционирования системы общего образования, отвечающий требованиям инновационного развития Московской области и потребностям населения. Будут созданы условия для обеспечения реализации федерального государственного образовательного стандарта дошкольного образования, разработанонормативное правовое, методическоеобеспечение предоставления услуг вариатиного дошкольного образования, а также предоставления услуг дошкольного образования детям с ограниченными возможностями здоровья, обнспечена модернизация технологий и содержания общего образования в соответствии с новыми федеральными государственными образовательными стандартами, концепциями модернизации конкретных образовательных областей. Будут реализованы меры по развитию инфраструктуры общего образования, формированию новой технологической среды (включая активное использование технологий электронного обучения), обеспечивающие равный доступ к качественному общему образованию. Одним из важнейших направлений подпрограммы является обеспечение и проведение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 а также на увеличение числа выпускников, набравших 220 баллов и более по 3 предметам и 250 баллов и более по 3 предметам. В подпрограмме предусмотрены мероприятия, направленные на реализацию мероприятия "Модернизация школьных систем образования" в рамках государственной программы Российской Федерации "Развитие образования", в рамках которого обеспечиваетсяпроведение капитального ремонта, технического переоснащения и благоустройства территорий.   </t>
  </si>
  <si>
    <t>100</t>
  </si>
  <si>
    <t>8,16</t>
  </si>
  <si>
    <t xml:space="preserve"> </t>
  </si>
  <si>
    <t>3.</t>
  </si>
  <si>
    <t>5.2</t>
  </si>
  <si>
    <t>5.3</t>
  </si>
  <si>
    <t>5.4</t>
  </si>
  <si>
    <t>5.5</t>
  </si>
  <si>
    <t>5.6</t>
  </si>
  <si>
    <t>5.7</t>
  </si>
  <si>
    <t>6.</t>
  </si>
  <si>
    <t>7.</t>
  </si>
  <si>
    <t>8.2</t>
  </si>
  <si>
    <t>8.3</t>
  </si>
  <si>
    <t>9.</t>
  </si>
  <si>
    <t xml:space="preserve">Основное мероприятие: 
Федеральный проект «Стимулирование спроса на отечественные бесилотные авиационные системы» </t>
  </si>
  <si>
    <t>Мероприятие.
Оснащение образовательных организаций, реализующих основные общеобразовательные программы, за исключением образовательных программ дошкольного образования, образовательные программы среднего профессионального образования и дополнительные образовательные программы, обрудованием для реализации образовательных процессов по разработке, производству и эксплуатации беспилотных авиационных систем.</t>
  </si>
  <si>
    <t xml:space="preserve">4. Целевыее показатели муниципальной программы «Образование»     
</t>
  </si>
  <si>
    <t>5. Методика расчета значений целевых показателей муниципальной программы  «Образование»</t>
  </si>
  <si>
    <t>6. Значения результатов выполнения мероприятий муниципальной программы «Образование»</t>
  </si>
  <si>
    <t xml:space="preserve">Не предусмотрен
</t>
  </si>
  <si>
    <t xml:space="preserve">Доля обучающихся, обеспеченных подвозом к месту обучения в муниципальные общеобразовательные организации в Московской области за счет средств местного бюджета, процент
</t>
  </si>
  <si>
    <t>Не предусмотрен</t>
  </si>
  <si>
    <t>Количество образовательных организаций, в которых обеспечено функционирование модели персонифицированного финансирования дополнительного образования детей, единица</t>
  </si>
  <si>
    <t>Количество общеобразовательных организаций, оказывающих услуги  дошкольного, начального общего, основного общего, среднего общего образования, в которых осуществляется финансирование расходов на обеспечение деятельности, шт.</t>
  </si>
  <si>
    <t>Количество обучающихся, освоивших образовательные программы  основного общего  и среднего общего образования, участвующих в проведении итоговой аттестации , в том числе в форме единого государственного экзамена, человек</t>
  </si>
  <si>
    <t>Количество общеобразовательных организаций, реализующих основные общеобразовательные программы, за исключением образовательных программ дошкольного образования, образовательные программы среднего профессионального образования и дополнительные образовательные программы, которые оборудованы беспилотными авиационными системами,шт.</t>
  </si>
  <si>
    <t>Утверждена постановлением</t>
  </si>
  <si>
    <t>администрации городского округа</t>
  </si>
  <si>
    <t>Лотошино Московской области</t>
  </si>
  <si>
    <t>Доля обучающихся, обеспеченных общедоступным и бесплатным дошкольным , начальным общим, основным общим, средним общим образованием, дополнительным образованием в муниципальных дошкольных и общеобразовательных организациях, в общей численности обучающихся в муниципальных дошкольных и общеобразовательных организациях, процент</t>
  </si>
  <si>
    <t>Доля детодней, в которые отдельные категории обучающихся муниципальных общеобразовательных организаций в Московской области получали бесплатное питание, от общего количества детодней, в которые отдельные категории обучающихся в муниципальных общеобразовательных организаций в Московской областипосещали образовательную организацию,%</t>
  </si>
  <si>
    <t xml:space="preserve">Количество общеобразовательных организаций, реализующих основные общеобразовательные программы, за исключением образовательных программ дошкольного образования, образовательные программы среднего профессионального образования и дополнительные образовательные программы, которые оборудованы беспилотными авиационными системами, шт.  </t>
  </si>
  <si>
    <t>Y4</t>
  </si>
  <si>
    <t>0</t>
  </si>
  <si>
    <t>Цели: Обеспечение прав ребенка на общедоступное дошкольное образование, защита и укрепление здоровья детей раннего и дошкольного возраста. Обеспечение доступности качественного образования, соответствующего требованиям инновационного социально ориентированного развития г.о. Лотошино</t>
  </si>
  <si>
    <t>Цели: Обеспечение качества, доступности и эффективности дополнительного образования детей, системы воспитания, достижения качественных результатов социализации, самоопределения и развития потенциала личности</t>
  </si>
  <si>
    <t>Количество  созданых и функционирующих центров обрзования естественно-научной и технологической направленностей в общеобразовательных организациях, расположенных в сельской местности и малых городах, шт.</t>
  </si>
  <si>
    <t>процент</t>
  </si>
  <si>
    <t xml:space="preserve">Д=Ч факт / Ч план х 100%, где:
Ч факт – численность обучающихся, обеспеченных подвозом к месту обучения в муниципальные общеобразовательные организации за счет средств местного бюджета, в отчетном периоде;
Ч план – общая численность обучающихся в муниципальных общеобразовательных организациях в отчетном периоде
</t>
  </si>
  <si>
    <t xml:space="preserve">Д= МС пп / МС обр х 100%, где:
МС пп – молодые специалисты, получившие
пособие;
МС обр - молодые специалисты, обратившиеся
за пособием всего, в отчетном периоде. </t>
  </si>
  <si>
    <t>Количество общеобразовательных организаций, оказывающих услуги  дошкольного, начального общего, основного общего, среднего общего образования</t>
  </si>
  <si>
    <t>Доля обучающихся, обеспеченных подвозом к месту обучения в муниципальные общеобразовательные организации в Московской области за счет средств местного бюджета</t>
  </si>
  <si>
    <t>В общеобразовательных организациях, расположенных в сельской местности и малых городах, созданы и функционируют центры обрзования естественно-научной и технологической направленностей</t>
  </si>
  <si>
    <t>Количество общеобразовательных организаций, оказывающих услуги  дошкольного, начального общего, основного общего, среднего общего образования, в которых осуществляется финансирование расходов на обеспечение деятельности</t>
  </si>
  <si>
    <t>32</t>
  </si>
  <si>
    <t>33</t>
  </si>
  <si>
    <t>34</t>
  </si>
  <si>
    <t>Количество обучающихся, освоивших образовательные программы  основного общего  и среднего общего образования, участвующих в проведении итоговой аттестации , в том числе в форме единого государственного экзамена</t>
  </si>
  <si>
    <t>Количество обучаюющихся участвующих в проведении итоговой аттестации , в том числе в форме единого государственного экзамена</t>
  </si>
  <si>
    <t>Количество образовательных организаций, в которых обеспечено функционирование модели персонифицированного финансирования дополнительного образования детей</t>
  </si>
  <si>
    <t>Достижение соотношения средней заработной платы педагогических работников организаций дополнительного образования сферы образования без учета внешних совместителей и среднемесячной номинальной начисленной заработной платы учителей</t>
  </si>
  <si>
    <t xml:space="preserve">П= Ч(3-7) / (Ч(3-7) + Ч(очередь)) х 100, где:
П – планируемый показатель;
Ч(3-7) – численность детей в возрасте от 3 до 7 лет, получающих дошкольное образование в текущем году;
Ч(очередь) – численность детей в возрасте от 3 до 7 лет, находящихся в очереди на получение в текущем году дошкольного образования. Базовое значение -2023 год и составляет 100%
</t>
  </si>
  <si>
    <t xml:space="preserve">П = (Зпд / Зсоб) х 100%, 
где:
П – планируемый показатель;
Зпд – среднемесячная заработная плата педагогических работников муниципальных дошкольных образовательных организаций;
Зсоб –  среднемесячная заработная плата в общеобразовательных организациях. Базовое значение - 2023 год и составляет 100%
</t>
  </si>
  <si>
    <t xml:space="preserve">П = (Зпш / З(тр))х 100%, 
где:
П – планируемый показатель;
Зпш – средняя заработная плата педагогических работников муниципальных общеобразовательных организаций; 
З(тр) – среднемесячный доход от трудовой деятельности. Базовое значение - 2023 год и составляет 100%
</t>
  </si>
  <si>
    <t>Р = Чп/Ч х 100%, где:
Р – значение показателя; 
Чп – количество обучающихся, получающих начальное общее образование в государственных и муниципальных образовательных организациях, получающих бесплатное горячее питание;
Ч – количество обучающихся, получающих начальное общее образование в государственных и муниципальных образовательных организациях. Базовое значение - 2023 год и составляет 100%.</t>
  </si>
  <si>
    <t>ДВ= В / ВТГ х 100, где:
ДВ – доля высокобалльников (выпускников текущего года, набравших 250 баллов и более по 3 предметам);
В – количество высокобалльников;
ВТГ – количество выпускников текущего года, сдававших ЕГЭ по 3 и более предметам (в расчет не берется результат по математике базового уровня). Базовое значение - 2023 год и составляет 8, 16 %.</t>
  </si>
  <si>
    <t>П = Ч(2м-3л) / (Ч(2м-3л) + Ч(учет)) х 100, где:
П – планируемый показатель;
Ч(2м-3л) – численность детей в возрасте от 2 месяцев до 3 лет, которым предоставлена возможность получать услугу дошкольного образования;
Ч(учет) – численность детей в возрасте от 2 месяцев до 3 лет, состоящих на учете для предоставления места в дошкольном образовательном учреждении с предпочтительной датой приёма в текущем году (актуальный спрос), 
с учетом прироста по данным государственной статистики. Базовое значение - 2023 год и составляет 100%.</t>
  </si>
  <si>
    <t>П = З(мун)/З(у) х 100,
 где:
П – планируемый показатель;
З(мун) – среднемесячная заработная плата педагогических работников муниципальных организаций дополнительного образования детей;
З(у) – среднемесячная заработная плата учителя в Московской области. Базовое значение  - 2023 год и составляет 100%.</t>
  </si>
  <si>
    <t>(Чдоп/ Чобщ) x 100, где:
Чдоп – число детей в возрасте от 5 до 18 лет, проживающих в муниципальном образовании и обучающихся по дополнительным образовательным программам,
Чобщ – общее число детей в возрасте от 5 до 18 лет, проживающих в муниципальном образовании. Базовое значение - 2023 год исоставляет 83,9%.</t>
  </si>
  <si>
    <t>Количество созданных новых мест в образовательных организациях различных типов для реализации дополнительных общеразвивающих программ всех направленностей. Базовое значение - 2023 год и составляет -0 мест.</t>
  </si>
  <si>
    <t>Доля семей, с которых не взимается  плата за присмотр и уход за детьми из семей граждан, участвующих в специальной военной операции, в обще числе обративщихся</t>
  </si>
  <si>
    <t>Д = Ч факт / Ч план x 100%, где: Ч факт - численность детей из семей граждан, участвующих в специальной военной операции, за присмотр и уход за которыми плата не взимается, в отчетном периоде; Ч план- численность детей из семей граждан, участвующих в специальной военной операции, которые обратились за дополнительной мерой социальной поддержки по освобождению от платы за присмотри уход за ребенком, в отчетном периоде.</t>
  </si>
  <si>
    <t>Благоустроены территории  муниципальных общеобразовательных организаций</t>
  </si>
  <si>
    <t xml:space="preserve">Количество общеобразовательных организаций, реализующих основные общеобразовательные программы, которые оборудованы беспилотными авиационными системами, шт.  </t>
  </si>
  <si>
    <t>Мероприятие 02.07. Сохранение достигнутого уровня заработной платы педагогических работников организаций дополнительного образования социальной сферы</t>
  </si>
  <si>
    <t>Мероприятие 01.15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г.Байконура и федеральной территории "Сириус", муниципальных общеобразовательных организаций и профессиональных образовательных организаций</t>
  </si>
  <si>
    <t>Мероприятие 02.14.                                                                    Освобождение семей отдельных категорий граждан от платы, взимаемой за присмотр и уход за ребенком в муниципальных образовательных организациях, реализующих программы дошкольного образования</t>
  </si>
  <si>
    <t>Доля семей, с которых не взимается плата за присмотр и уход за детьми из семей граждан, участвующих в специальной военной операции, в общем числе обративщихся,%</t>
  </si>
  <si>
    <t>Мероприятие 01.26
Оснащение и лицензирование медицинских кабинетов образовательных организаций</t>
  </si>
  <si>
    <t>1.17</t>
  </si>
  <si>
    <t xml:space="preserve">Реализация муниципальной программы "Образование" в соответствии с Государственной программой Московской области "Образование Подмосковья" позволит усовершенствовать условия для осуществления образовательного процесса в соответствии с современными требованиями: укрепить материально - техническую базу образовательных организаций, реализовать проекты и программы развития, внедрить новые технологии. Системы образования городского округа Лотошино включает в себя 9 образовательных организаций, из них 5 общеобразовательных организаций, 2 дошкольных образовательных организаций, 2 организации дополнительного образования детей. Анализ текущего состояния системы образования в городском округе Лотошино позволяет обозначить ряд проблем, решение которых необходимо обеспечить в рамках муниципальной программы: 1) доступность дошкольного образования;2) современное качество дошкольного и общего образования. В округе обеспечена 100% доступность дошкольного образования. При увеличении численности детей дошкольного возраста имеется возможность увеличения численности детей в группах (СанПиН) и открытия дополнительно 3- х групп в городских и 3-х в сельких детских садах и дошкольных отделениях. Принципиальное решение проблемы доступности общего образования позволяет сосредоточить внимание на вопросах его качества. В условиях возрастающих потребностей населения в выстраивании успешной образовательной траектории детей повышается уровень требований семей к качеству образовательных результатов, способности школ обеспечить высокий уровень готовности к сдаче итоговой аттестации и поступлении в востребованные организации профессионального и высшего образования. Накачество образования влияют разнообразные факторы. Ключевым сегодня признается уровень качества педагогического корпуса. В Московской области созданы благоприятные условия для оплаты труда педагогических работников, средняя заработная плата педагогических работников общеобразовательных организаций находится на уровне средней заработной платы по экономике региона. В перспективе до 2028 года необходимо обеспечить удержание данного показателя. В тоже время актуальными остаются проблемы старения педагогических кадров, низкой динамики обновления кадрового состава, ограниченных возможностей непрерывного профессионального развития и построения карьеры. Утверждение Федеральных государственных требований к условиям реализации основной общеобразовательной программы дошкольного образования (далее - ФГТ) (приказ Министерства образования и науки Российской Федерации от 17.10.2013 № 1155 "Об утверждении федеральных государственных требований к условиям реализации основной общеобразовательной программы дошкольного образования") потребует укрепления материально - технической базы дошкольных образовательных учреждений. В системе общего образования городского округа Лотошино в целом обеспечивается высокое качество образовательных результатов. При этом сформировался сегмент школ с низким качеством образования, в которых обучаются преимущественно дети из неблагополучных семей. Ежегодно увеличивается количество школьников, принимающих участие в муниципальном и региональном этапах Всероссийской олимпиаде школьников. Образовательных организаций, функционирующих в двухсменном режиме на территории городского округа нет. Актуальными остаются вопроса охвата обучающихся полноценным и сбалансированным питанием. В округе созданы благоприятные условия для педагогических работников. В настоящее время средняя заработная плата учителей городского округа Лотошино находится на уровне средней заработной платы по экономике региона  и является одной из самых высоких по отрасли среди субъектов Российской Федерации. Утверждение федерального государственного государственного стандарта начального и основного общего образования (приказы Министерства просвещения Российской Федерации от 31.05.2021 № 286 "Об утверждении федерального государственного образовательного стандарта основного общего образования") требует повышения качества образования,  определяет рост уровня развития профессиональных компетенций педагогов и управленческих кадров. В городском округе Лотошино дополнительное образование получают  в общеобразовательных учреждениях и в учреждениях дополнительного образования детей (МУДО "Дом детского творчества", МУДО "Детско - юношеская спортивная школа"). Необходимо продолжить работу по вовлечению каждого ребенка в занятия физической культурой и спортом, организованной досуговой деятельностью на базе учреждений дополнительного и общего образования, активизировать работу Российского движения школьников на базе общеобразовательных организаций, Юнармейских муниципальных отрядов, волонтерских объединений.  Целью муниципальной программы является:обеспечение доступного качественного образования и и успешной социализации детей и воспитанников. Первая задача - повышение доступности, качества и эффективности образовательных услуг через совершенствование сети образовательных организаций, обновление содержания и технологий образования, внедрение современных организационно - экономических моделей предоставления услуг, развитие кадрового потенциала системы образования. Вторая задача - обеспечение защиты прав и интересов детей, создание условий для их безопасной жизнедеятельности, формирования здорового образа жизни, социальной адаптации и самореализации. </t>
  </si>
  <si>
    <t xml:space="preserve">от 28.12.2024  № 1785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</si>
</sst>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3" formatCode="_-* #,##0.00\ _₽_-;\-* #,##0.00\ _₽_-;_-* &quot;-&quot;??\ _₽_-;_-@_-"/>
    <numFmt numFmtId="164" formatCode="General_)"/>
    <numFmt numFmtId="165" formatCode="_(&quot;$&quot;* #,##0.00_);_(&quot;$&quot;* \(#,##0.00\);_(&quot;$&quot;* &quot;-&quot;??_);_(@_)"/>
    <numFmt numFmtId="166" formatCode="0.0%"/>
    <numFmt numFmtId="167" formatCode="_-* #,##0_р_._-;\-* #,##0_р_._-;_-* &quot;-&quot;??_р_._-;_-@_-"/>
    <numFmt numFmtId="168" formatCode="0.00;[Red]0.00"/>
    <numFmt numFmtId="169" formatCode="0.000"/>
    <numFmt numFmtId="170" formatCode="0.0"/>
    <numFmt numFmtId="171" formatCode="#,##0.0"/>
    <numFmt numFmtId="172" formatCode="#,##0.000"/>
    <numFmt numFmtId="173" formatCode="&quot;$&quot;#,##0.00_);\(&quot;$&quot;#,##0.00\)"/>
    <numFmt numFmtId="174" formatCode="_(&quot;$&quot;* #,##0_);_(&quot;$&quot;* \(#,##0\);_(&quot;$&quot;* &quot;-&quot;_);_(@_)"/>
    <numFmt numFmtId="175" formatCode="_-* #,##0\ _р_._-;\-* #,##0\ _р_._-;_-* &quot;-&quot;\ _р_._-;_-@_-"/>
    <numFmt numFmtId="176" formatCode="_-* #,##0.00\ _р_._-;\-* #,##0.00\ _р_._-;_-* &quot;-&quot;??\ _р_._-;_-@_-"/>
    <numFmt numFmtId="177" formatCode="_-* #,##0_р_._-;\-* #,##0_р_._-;_-* &quot;-&quot;_р_._-;_-@_-"/>
    <numFmt numFmtId="178" formatCode="&quot;Да&quot;;&quot;Да&quot;;&quot;Нет&quot;"/>
    <numFmt numFmtId="179" formatCode="_-* #,##0.00_р_._-;\-* #,##0.00_р_._-;_-* &quot;-&quot;??_р_._-;_-@_-"/>
    <numFmt numFmtId="180" formatCode="#,##0.00\ &quot;₽&quot;"/>
    <numFmt numFmtId="181" formatCode="#,##0.00000"/>
    <numFmt numFmtId="182" formatCode="0.00000"/>
  </numFmts>
  <fonts count="30">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sz val="9"/>
      <name val="Times New Roman"/>
      <family val="1"/>
      <charset val="204"/>
    </font>
    <font>
      <sz val="14"/>
      <color theme="1"/>
      <name val="TimesNewRomanPSMT"/>
      <family val="2"/>
    </font>
    <font>
      <sz val="10"/>
      <name val="Courier"/>
      <family val="1"/>
      <charset val="204"/>
    </font>
    <font>
      <sz val="10"/>
      <name val="Courier"/>
      <family val="3"/>
    </font>
    <font>
      <sz val="14"/>
      <color theme="1"/>
      <name val="Calibri"/>
      <family val="2"/>
      <charset val="204"/>
      <scheme val="minor"/>
    </font>
    <font>
      <sz val="10"/>
      <name val="Arial Cyr"/>
      <charset val="204"/>
    </font>
    <font>
      <sz val="11"/>
      <color theme="1"/>
      <name val="Calibri"/>
      <family val="2"/>
      <scheme val="minor"/>
    </font>
    <font>
      <sz val="12"/>
      <name val="Times New Roman"/>
      <family val="1"/>
      <charset val="204"/>
    </font>
    <font>
      <sz val="10"/>
      <color rgb="FF000000"/>
      <name val="Times New Roman"/>
      <family val="1"/>
      <charset val="204"/>
    </font>
    <font>
      <sz val="11"/>
      <color rgb="FF000000"/>
      <name val="Calibri"/>
      <family val="2"/>
      <charset val="204"/>
    </font>
    <font>
      <sz val="11"/>
      <color theme="1"/>
      <name val="Times New Roman"/>
      <family val="2"/>
      <charset val="204"/>
    </font>
    <font>
      <sz val="12"/>
      <name val="UkrainianMysl"/>
      <charset val="204"/>
    </font>
    <font>
      <sz val="10"/>
      <name val="Helv"/>
      <charset val="204"/>
    </font>
    <font>
      <sz val="10"/>
      <name val="Helv"/>
    </font>
    <font>
      <sz val="12"/>
      <name val="Журнал"/>
      <charset val="204"/>
    </font>
    <font>
      <sz val="14"/>
      <color indexed="8"/>
      <name val="Calibri"/>
      <family val="2"/>
      <charset val="204"/>
    </font>
    <font>
      <sz val="8"/>
      <color theme="1"/>
      <name val="Times New Roman"/>
      <family val="1"/>
      <charset val="204"/>
    </font>
    <font>
      <sz val="14"/>
      <color theme="1"/>
      <name val="Times New Roman"/>
      <family val="1"/>
      <charset val="204"/>
    </font>
    <font>
      <sz val="14"/>
      <name val="Times New Roman"/>
      <family val="1"/>
      <charset val="204"/>
    </font>
    <font>
      <sz val="14"/>
      <color indexed="8"/>
      <name val="Times New Roman"/>
      <family val="1"/>
      <charset val="204"/>
    </font>
    <font>
      <vertAlign val="superscript"/>
      <sz val="10"/>
      <name val="Times New Roman"/>
      <family val="1"/>
      <charset val="204"/>
    </font>
    <font>
      <sz val="12"/>
      <color theme="1"/>
      <name val="Times New Roman"/>
      <family val="1"/>
      <charset val="204"/>
    </font>
    <font>
      <b/>
      <sz val="12"/>
      <color theme="1"/>
      <name val="Times New Roman"/>
      <family val="1"/>
      <charset val="204"/>
    </font>
    <font>
      <sz val="10"/>
      <color theme="1"/>
      <name val="Times New Roman"/>
      <family val="1"/>
      <charset val="204"/>
    </font>
  </fonts>
  <fills count="1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
      <patternFill patternType="solid">
        <fgColor rgb="FF92D050"/>
        <bgColor indexed="64"/>
      </patternFill>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64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0" borderId="0"/>
    <xf numFmtId="0" fontId="6" fillId="0" borderId="1">
      <alignment horizontal="left" vertical="center"/>
    </xf>
    <xf numFmtId="0" fontId="3" fillId="0" borderId="0" applyFill="0" applyProtection="0"/>
    <xf numFmtId="0" fontId="7" fillId="0" borderId="0"/>
    <xf numFmtId="164" fontId="8" fillId="0" borderId="0"/>
    <xf numFmtId="164" fontId="8" fillId="0" borderId="0"/>
    <xf numFmtId="165" fontId="9" fillId="0" borderId="0"/>
    <xf numFmtId="164" fontId="8"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65" fontId="9" fillId="0" borderId="0"/>
    <xf numFmtId="165" fontId="9" fillId="0" borderId="0"/>
    <xf numFmtId="166" fontId="9" fillId="0" borderId="0"/>
    <xf numFmtId="167" fontId="9" fillId="0" borderId="0"/>
    <xf numFmtId="168" fontId="9" fillId="0" borderId="0"/>
    <xf numFmtId="168" fontId="9" fillId="0" borderId="0"/>
    <xf numFmtId="168" fontId="9" fillId="0" borderId="0"/>
    <xf numFmtId="166" fontId="9" fillId="0" borderId="0"/>
    <xf numFmtId="166" fontId="9"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69" fontId="9"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69" fontId="9"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69" fontId="9"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69" fontId="9"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70" fontId="8"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71" fontId="8"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70" fontId="9"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70" fontId="8"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5" fillId="0" borderId="0"/>
    <xf numFmtId="0" fontId="11" fillId="0" borderId="0"/>
    <xf numFmtId="0" fontId="5" fillId="0" borderId="0"/>
    <xf numFmtId="169" fontId="8" fillId="0" borderId="0"/>
    <xf numFmtId="169" fontId="8" fillId="0" borderId="0"/>
    <xf numFmtId="0" fontId="13" fillId="0" borderId="0"/>
    <xf numFmtId="172" fontId="8" fillId="0" borderId="0"/>
    <xf numFmtId="168" fontId="9" fillId="0" borderId="0"/>
    <xf numFmtId="173" fontId="8" fillId="0" borderId="0"/>
    <xf numFmtId="0" fontId="11" fillId="0" borderId="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72" fontId="8" fillId="0" borderId="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5" fillId="0" borderId="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4" fillId="0" borderId="0"/>
    <xf numFmtId="0" fontId="11" fillId="0" borderId="0"/>
    <xf numFmtId="0" fontId="3" fillId="0" borderId="0"/>
    <xf numFmtId="0" fontId="3" fillId="0" borderId="0"/>
    <xf numFmtId="173" fontId="9"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5" fillId="0" borderId="0"/>
    <xf numFmtId="0" fontId="3" fillId="0" borderId="0" applyFill="0" applyProtection="0"/>
    <xf numFmtId="0" fontId="3" fillId="0" borderId="0" applyFill="0" applyProtection="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8"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3" fillId="0" borderId="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1"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174" fontId="8" fillId="0" borderId="0"/>
    <xf numFmtId="0" fontId="3" fillId="0" borderId="0" applyFill="0" applyProtection="0"/>
    <xf numFmtId="0" fontId="3" fillId="0" borderId="0" applyFill="0" applyProtection="0"/>
    <xf numFmtId="0" fontId="16" fillId="0" borderId="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9" fontId="3"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7" fillId="0" borderId="0" applyFont="0" applyFill="0" applyBorder="0" applyAlignment="0" applyProtection="0"/>
    <xf numFmtId="0" fontId="18" fillId="0" borderId="0"/>
    <xf numFmtId="0" fontId="19" fillId="0" borderId="0"/>
    <xf numFmtId="175" fontId="20" fillId="0" borderId="0" applyFont="0" applyFill="0" applyBorder="0" applyAlignment="0" applyProtection="0"/>
    <xf numFmtId="176" fontId="20"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8" fontId="3" fillId="0" borderId="0" applyFont="0" applyFill="0" applyBorder="0" applyAlignment="0" applyProtection="0"/>
    <xf numFmtId="179" fontId="11" fillId="0" borderId="0" applyFont="0" applyFill="0" applyBorder="0" applyAlignment="0" applyProtection="0"/>
    <xf numFmtId="179" fontId="21" fillId="0" borderId="0" applyFont="0" applyFill="0" applyBorder="0" applyAlignment="0" applyProtection="0"/>
    <xf numFmtId="179" fontId="10" fillId="0" borderId="0" applyFont="0" applyFill="0" applyBorder="0" applyAlignment="0" applyProtection="0"/>
    <xf numFmtId="179" fontId="11" fillId="0" borderId="0" applyFont="0" applyFill="0" applyBorder="0" applyAlignment="0" applyProtection="0"/>
    <xf numFmtId="179" fontId="3" fillId="0" borderId="0" applyFont="0" applyFill="0" applyBorder="0" applyAlignment="0" applyProtection="0"/>
    <xf numFmtId="179" fontId="10" fillId="0" borderId="0" applyFont="0" applyFill="0" applyBorder="0" applyAlignment="0" applyProtection="0"/>
    <xf numFmtId="179" fontId="3" fillId="0" borderId="0" applyFont="0" applyFill="0" applyBorder="0" applyAlignment="0" applyProtection="0"/>
    <xf numFmtId="179" fontId="2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8" fontId="3"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4"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8" fontId="3" fillId="0" borderId="0" applyFont="0" applyFill="0" applyBorder="0" applyAlignment="0" applyProtection="0"/>
    <xf numFmtId="179"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cellStyleXfs>
  <cellXfs count="158">
    <xf numFmtId="0" fontId="0" fillId="0" borderId="0" xfId="0"/>
    <xf numFmtId="0" fontId="0" fillId="0" borderId="0" xfId="0" applyFill="1"/>
    <xf numFmtId="0" fontId="0" fillId="0" borderId="0" xfId="0" applyFill="1" applyAlignment="1">
      <alignment wrapText="1"/>
    </xf>
    <xf numFmtId="49" fontId="23" fillId="0" borderId="1" xfId="0" applyNumberFormat="1" applyFont="1" applyFill="1" applyBorder="1" applyAlignment="1">
      <alignment horizontal="center" vertical="top" wrapText="1"/>
    </xf>
    <xf numFmtId="0" fontId="23" fillId="0" borderId="1" xfId="0" applyFont="1" applyFill="1" applyBorder="1" applyAlignment="1">
      <alignment vertical="top" wrapText="1"/>
    </xf>
    <xf numFmtId="0" fontId="23" fillId="0" borderId="0" xfId="0" applyFont="1" applyFill="1" applyAlignment="1">
      <alignment wrapText="1"/>
    </xf>
    <xf numFmtId="0" fontId="24" fillId="0" borderId="1" xfId="0" applyFont="1" applyFill="1" applyBorder="1" applyAlignment="1">
      <alignment horizontal="left" vertical="top"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top" wrapText="1"/>
    </xf>
    <xf numFmtId="3" fontId="24" fillId="0" borderId="1" xfId="0" applyNumberFormat="1" applyFont="1" applyFill="1" applyBorder="1" applyAlignment="1">
      <alignment horizontal="left" vertical="top" wrapText="1"/>
    </xf>
    <xf numFmtId="0" fontId="25" fillId="0" borderId="0" xfId="0" applyFont="1" applyFill="1"/>
    <xf numFmtId="0" fontId="24" fillId="0" borderId="0" xfId="0" applyFont="1" applyFill="1"/>
    <xf numFmtId="0" fontId="10" fillId="0" borderId="0" xfId="0" applyFont="1"/>
    <xf numFmtId="0" fontId="27" fillId="0" borderId="1" xfId="0" applyFont="1" applyFill="1" applyBorder="1" applyAlignment="1">
      <alignment vertical="top" wrapText="1"/>
    </xf>
    <xf numFmtId="3" fontId="27" fillId="0" borderId="1" xfId="0" applyNumberFormat="1" applyFont="1" applyFill="1" applyBorder="1" applyAlignment="1">
      <alignment horizontal="center" vertical="top" wrapText="1"/>
    </xf>
    <xf numFmtId="0" fontId="27" fillId="0" borderId="0" xfId="0" applyFont="1"/>
    <xf numFmtId="0" fontId="23" fillId="0" borderId="0" xfId="0" applyFont="1" applyFill="1"/>
    <xf numFmtId="0" fontId="23" fillId="0" borderId="0" xfId="0" applyFont="1" applyFill="1" applyAlignment="1">
      <alignment horizontal="center"/>
    </xf>
    <xf numFmtId="49" fontId="23" fillId="0" borderId="0" xfId="0" applyNumberFormat="1" applyFont="1" applyFill="1"/>
    <xf numFmtId="0" fontId="25" fillId="0" borderId="0" xfId="0" applyFont="1" applyFill="1" applyAlignment="1">
      <alignment horizontal="left" vertical="center"/>
    </xf>
    <xf numFmtId="0" fontId="25" fillId="0" borderId="0" xfId="0" applyFont="1" applyFill="1" applyAlignment="1">
      <alignment horizontal="center" vertical="top"/>
    </xf>
    <xf numFmtId="0" fontId="25" fillId="0" borderId="0" xfId="0" applyFont="1" applyFill="1" applyAlignment="1">
      <alignment horizontal="left" vertical="top"/>
    </xf>
    <xf numFmtId="0" fontId="25" fillId="0" borderId="0" xfId="0" applyFont="1" applyFill="1" applyAlignment="1">
      <alignment vertical="center"/>
    </xf>
    <xf numFmtId="0" fontId="25" fillId="0" borderId="0" xfId="0" applyFont="1" applyFill="1" applyAlignment="1">
      <alignment horizontal="center"/>
    </xf>
    <xf numFmtId="0" fontId="27" fillId="0" borderId="1" xfId="0" applyFont="1" applyFill="1" applyBorder="1" applyAlignment="1">
      <alignment horizontal="left" vertical="top"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49" fontId="0" fillId="0" borderId="0" xfId="0" applyNumberFormat="1" applyFill="1"/>
    <xf numFmtId="0" fontId="0" fillId="0" borderId="0" xfId="0" applyFill="1" applyAlignment="1">
      <alignment horizontal="left"/>
    </xf>
    <xf numFmtId="0" fontId="0" fillId="0" borderId="0" xfId="0" applyFill="1" applyAlignment="1">
      <alignment horizontal="left" wrapText="1"/>
    </xf>
    <xf numFmtId="0" fontId="24" fillId="16" borderId="1" xfId="0" applyFont="1" applyFill="1" applyBorder="1" applyAlignment="1">
      <alignment horizontal="left" vertical="top" wrapText="1"/>
    </xf>
    <xf numFmtId="0" fontId="22" fillId="0" borderId="1" xfId="0" applyFont="1" applyFill="1" applyBorder="1" applyAlignment="1">
      <alignment horizontal="center" vertical="top"/>
    </xf>
    <xf numFmtId="49" fontId="22" fillId="0" borderId="1" xfId="0" applyNumberFormat="1" applyFont="1" applyFill="1" applyBorder="1" applyAlignment="1">
      <alignment horizontal="center" vertical="top" wrapText="1"/>
    </xf>
    <xf numFmtId="0" fontId="22" fillId="0" borderId="1" xfId="0" applyFont="1" applyFill="1" applyBorder="1" applyAlignment="1">
      <alignment horizontal="center" vertical="top" wrapText="1"/>
    </xf>
    <xf numFmtId="0" fontId="22" fillId="0" borderId="1" xfId="0" applyFont="1" applyFill="1" applyBorder="1" applyAlignment="1">
      <alignment vertical="top" wrapText="1"/>
    </xf>
    <xf numFmtId="0" fontId="24" fillId="18" borderId="0" xfId="0" applyFont="1" applyFill="1"/>
    <xf numFmtId="0" fontId="25" fillId="18" borderId="0" xfId="0" applyFont="1" applyFill="1"/>
    <xf numFmtId="0" fontId="25" fillId="17" borderId="0" xfId="0" applyFont="1" applyFill="1"/>
    <xf numFmtId="0" fontId="23" fillId="0" borderId="1" xfId="0" applyFont="1" applyFill="1" applyBorder="1" applyAlignment="1">
      <alignment horizontal="center" vertical="top" wrapText="1"/>
    </xf>
    <xf numFmtId="49" fontId="22" fillId="0" borderId="1" xfId="0" applyNumberFormat="1" applyFont="1" applyFill="1" applyBorder="1" applyAlignment="1">
      <alignment horizontal="center" vertical="top" wrapText="1"/>
    </xf>
    <xf numFmtId="0" fontId="22" fillId="0" borderId="1" xfId="0" applyFont="1" applyFill="1" applyBorder="1" applyAlignment="1">
      <alignment horizontal="center" vertical="top"/>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wrapText="1"/>
    </xf>
    <xf numFmtId="0" fontId="22" fillId="0" borderId="1" xfId="0" applyFont="1" applyFill="1" applyBorder="1" applyAlignment="1">
      <alignment vertical="top"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wrapText="1"/>
    </xf>
    <xf numFmtId="0" fontId="22" fillId="0" borderId="1" xfId="0" applyFont="1" applyFill="1" applyBorder="1" applyAlignment="1">
      <alignment vertical="top"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vertical="top" wrapText="1"/>
    </xf>
    <xf numFmtId="0" fontId="24" fillId="0" borderId="1" xfId="0" applyFont="1" applyFill="1" applyBorder="1" applyAlignment="1">
      <alignment horizontal="left" vertical="center" wrapText="1"/>
    </xf>
    <xf numFmtId="49" fontId="24" fillId="0" borderId="1" xfId="0" applyNumberFormat="1" applyFont="1" applyFill="1" applyBorder="1" applyAlignment="1">
      <alignment horizontal="center" vertical="top" wrapText="1"/>
    </xf>
    <xf numFmtId="181" fontId="22" fillId="0" borderId="1" xfId="0" applyNumberFormat="1" applyFont="1" applyFill="1" applyBorder="1" applyAlignment="1">
      <alignment horizontal="center" vertical="top" wrapText="1"/>
    </xf>
    <xf numFmtId="181" fontId="22" fillId="0" borderId="1" xfId="0" applyNumberFormat="1" applyFont="1" applyFill="1" applyBorder="1" applyAlignment="1">
      <alignment horizontal="right" vertical="top" wrapText="1"/>
    </xf>
    <xf numFmtId="0" fontId="29" fillId="0" borderId="1" xfId="0" applyFont="1" applyFill="1" applyBorder="1" applyAlignment="1">
      <alignment horizontal="left" vertical="top" wrapText="1"/>
    </xf>
    <xf numFmtId="181" fontId="22" fillId="0" borderId="1" xfId="0" applyNumberFormat="1" applyFont="1" applyFill="1" applyBorder="1" applyAlignment="1">
      <alignment vertical="top" wrapText="1"/>
    </xf>
    <xf numFmtId="182" fontId="22" fillId="0" borderId="1" xfId="0" applyNumberFormat="1" applyFont="1" applyFill="1" applyBorder="1" applyAlignment="1">
      <alignment horizontal="center" vertical="top" wrapText="1"/>
    </xf>
    <xf numFmtId="181" fontId="29" fillId="0" borderId="1" xfId="0" applyNumberFormat="1" applyFont="1" applyFill="1" applyBorder="1" applyAlignment="1">
      <alignment horizontal="right" vertical="top" wrapText="1"/>
    </xf>
    <xf numFmtId="0" fontId="22" fillId="16"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49" fontId="23" fillId="0" borderId="1" xfId="0" applyNumberFormat="1" applyFont="1" applyFill="1" applyBorder="1" applyAlignment="1">
      <alignment horizontal="left" vertical="top" wrapText="1"/>
    </xf>
    <xf numFmtId="0" fontId="23" fillId="0" borderId="0" xfId="0" applyFont="1" applyFill="1" applyAlignment="1">
      <alignment horizontal="center" vertical="top" wrapText="1"/>
    </xf>
    <xf numFmtId="0" fontId="23" fillId="0" borderId="0" xfId="0" applyFont="1" applyFill="1" applyAlignment="1">
      <alignment horizontal="justify" vertical="top" wrapText="1"/>
    </xf>
    <xf numFmtId="0" fontId="23" fillId="0" borderId="0" xfId="0" applyFont="1" applyFill="1" applyAlignment="1">
      <alignment vertical="top" wrapText="1"/>
    </xf>
    <xf numFmtId="49" fontId="22" fillId="0" borderId="1" xfId="0" applyNumberFormat="1" applyFont="1" applyFill="1" applyBorder="1" applyAlignment="1">
      <alignment horizontal="center" vertical="top"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vertical="top" wrapText="1"/>
    </xf>
    <xf numFmtId="0" fontId="23" fillId="0" borderId="1" xfId="0" applyFont="1" applyFill="1" applyBorder="1" applyAlignment="1">
      <alignment horizontal="center" vertical="top" wrapText="1"/>
    </xf>
    <xf numFmtId="0" fontId="23" fillId="0" borderId="0" xfId="0" applyFont="1" applyFill="1" applyBorder="1" applyAlignment="1">
      <alignment horizontal="center" vertical="top"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vertical="top"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vertical="top" wrapText="1"/>
    </xf>
    <xf numFmtId="3" fontId="24" fillId="0" borderId="1" xfId="0" applyNumberFormat="1" applyFont="1" applyFill="1" applyBorder="1" applyAlignment="1">
      <alignment horizontal="center" vertical="top" wrapText="1"/>
    </xf>
    <xf numFmtId="0" fontId="24" fillId="0" borderId="1" xfId="0" applyNumberFormat="1" applyFont="1" applyFill="1" applyBorder="1" applyAlignment="1">
      <alignment horizontal="center" vertical="top" wrapText="1"/>
    </xf>
    <xf numFmtId="170" fontId="24" fillId="0" borderId="1" xfId="0" applyNumberFormat="1" applyFont="1" applyFill="1" applyBorder="1" applyAlignment="1">
      <alignment horizontal="center" vertical="top" wrapText="1"/>
    </xf>
    <xf numFmtId="0" fontId="25" fillId="0" borderId="1" xfId="0" applyFont="1" applyFill="1" applyBorder="1" applyAlignment="1">
      <alignment horizontal="center" vertical="top"/>
    </xf>
    <xf numFmtId="0" fontId="2" fillId="0" borderId="0" xfId="0" applyFont="1" applyAlignment="1">
      <alignment horizontal="center"/>
    </xf>
    <xf numFmtId="0" fontId="27" fillId="0" borderId="1" xfId="0" applyFont="1" applyFill="1" applyBorder="1" applyAlignment="1">
      <alignment horizontal="left" vertical="top" wrapText="1"/>
    </xf>
    <xf numFmtId="0" fontId="23" fillId="0" borderId="0" xfId="0" applyFont="1" applyBorder="1" applyAlignment="1">
      <alignment horizontal="right"/>
    </xf>
    <xf numFmtId="0" fontId="23" fillId="0" borderId="0" xfId="0" applyFont="1" applyBorder="1" applyAlignment="1">
      <alignment horizontal="center"/>
    </xf>
    <xf numFmtId="0" fontId="26" fillId="0" borderId="0" xfId="0" applyFont="1" applyFill="1" applyBorder="1" applyAlignment="1">
      <alignment horizontal="center" vertical="center"/>
    </xf>
    <xf numFmtId="0" fontId="27" fillId="0" borderId="0" xfId="0" applyFont="1" applyBorder="1" applyAlignment="1">
      <alignment horizontal="left"/>
    </xf>
    <xf numFmtId="3" fontId="27" fillId="0" borderId="1" xfId="0" applyNumberFormat="1" applyFont="1" applyFill="1" applyBorder="1" applyAlignment="1">
      <alignment horizontal="left" vertical="top" wrapText="1"/>
    </xf>
    <xf numFmtId="3" fontId="27" fillId="0" borderId="1" xfId="0" applyNumberFormat="1" applyFont="1" applyFill="1" applyBorder="1" applyAlignment="1">
      <alignment horizontal="justify" vertical="top" wrapText="1"/>
    </xf>
    <xf numFmtId="0" fontId="27" fillId="0" borderId="1" xfId="0" applyFont="1" applyFill="1" applyBorder="1" applyAlignment="1">
      <alignment horizontal="left" vertical="center" wrapText="1"/>
    </xf>
    <xf numFmtId="0" fontId="27" fillId="0" borderId="0" xfId="0" applyFont="1" applyAlignment="1">
      <alignment horizontal="left" wrapText="1"/>
    </xf>
    <xf numFmtId="0" fontId="27" fillId="0" borderId="0" xfId="0" applyFont="1" applyAlignment="1">
      <alignment horizontal="left" vertical="top" wrapText="1"/>
    </xf>
    <xf numFmtId="0" fontId="28" fillId="0" borderId="0" xfId="0" applyFont="1" applyAlignment="1">
      <alignment horizontal="left" vertical="top" wrapText="1"/>
    </xf>
    <xf numFmtId="0" fontId="24" fillId="0" borderId="1" xfId="0" applyFont="1" applyFill="1" applyBorder="1" applyAlignment="1">
      <alignment horizontal="center" vertical="center" wrapText="1"/>
    </xf>
    <xf numFmtId="0" fontId="25" fillId="0" borderId="0" xfId="0" applyFont="1" applyFill="1" applyAlignment="1">
      <alignment horizontal="left" vertical="center" wrapText="1"/>
    </xf>
    <xf numFmtId="0" fontId="25" fillId="0" borderId="0" xfId="0" applyFont="1" applyFill="1" applyAlignment="1">
      <alignment horizontal="left" vertical="center"/>
    </xf>
    <xf numFmtId="0" fontId="23" fillId="0" borderId="2" xfId="0" applyFont="1" applyFill="1" applyBorder="1" applyAlignment="1">
      <alignment horizont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wrapText="1"/>
    </xf>
    <xf numFmtId="0" fontId="22" fillId="0" borderId="1" xfId="0" applyFont="1" applyFill="1" applyBorder="1" applyAlignment="1">
      <alignment wrapText="1"/>
    </xf>
    <xf numFmtId="181" fontId="22" fillId="0" borderId="1" xfId="0" applyNumberFormat="1" applyFont="1" applyFill="1" applyBorder="1" applyAlignment="1">
      <alignment horizontal="right" vertical="top"/>
    </xf>
    <xf numFmtId="49" fontId="22" fillId="0" borderId="1" xfId="0" applyNumberFormat="1" applyFont="1" applyFill="1" applyBorder="1" applyAlignment="1">
      <alignment horizontal="left" vertical="top" wrapText="1"/>
    </xf>
    <xf numFmtId="49" fontId="22" fillId="0" borderId="1" xfId="0" applyNumberFormat="1" applyFont="1" applyFill="1" applyBorder="1" applyAlignment="1">
      <alignment horizontal="center" vertical="top"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left" vertical="top" wrapText="1"/>
    </xf>
    <xf numFmtId="0" fontId="22" fillId="0" borderId="3" xfId="0" applyFont="1" applyFill="1" applyBorder="1" applyAlignment="1">
      <alignment horizontal="center" vertical="top" wrapText="1"/>
    </xf>
    <xf numFmtId="0" fontId="22" fillId="0" borderId="4" xfId="0" applyFont="1" applyFill="1" applyBorder="1" applyAlignment="1">
      <alignment horizontal="center" vertical="top" wrapText="1"/>
    </xf>
    <xf numFmtId="0" fontId="22" fillId="0" borderId="5" xfId="0" applyFont="1" applyFill="1" applyBorder="1" applyAlignment="1">
      <alignment horizontal="center" vertical="top" wrapText="1"/>
    </xf>
    <xf numFmtId="0" fontId="22" fillId="0" borderId="1" xfId="0" applyFont="1" applyFill="1" applyBorder="1" applyAlignment="1">
      <alignment horizont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181" fontId="22" fillId="0" borderId="6" xfId="0" applyNumberFormat="1" applyFont="1" applyFill="1" applyBorder="1" applyAlignment="1">
      <alignment horizontal="right" vertical="top"/>
    </xf>
    <xf numFmtId="181" fontId="22" fillId="0" borderId="7" xfId="0" applyNumberFormat="1" applyFont="1" applyFill="1" applyBorder="1" applyAlignment="1">
      <alignment horizontal="right" vertical="top"/>
    </xf>
    <xf numFmtId="181" fontId="22" fillId="0" borderId="8" xfId="0" applyNumberFormat="1" applyFont="1" applyFill="1" applyBorder="1" applyAlignment="1">
      <alignment horizontal="right" vertical="top"/>
    </xf>
    <xf numFmtId="181" fontId="22" fillId="0" borderId="1" xfId="0" applyNumberFormat="1" applyFont="1" applyFill="1" applyBorder="1" applyAlignment="1">
      <alignment vertical="top"/>
    </xf>
    <xf numFmtId="0" fontId="22" fillId="0" borderId="1" xfId="0" applyFont="1" applyFill="1" applyBorder="1" applyAlignment="1">
      <alignment vertical="top" wrapText="1"/>
    </xf>
    <xf numFmtId="181" fontId="22" fillId="0" borderId="6" xfId="0" applyNumberFormat="1" applyFont="1" applyFill="1" applyBorder="1" applyAlignment="1">
      <alignment horizontal="right" vertical="top" wrapText="1"/>
    </xf>
    <xf numFmtId="181" fontId="22" fillId="0" borderId="7" xfId="0" applyNumberFormat="1" applyFont="1" applyFill="1" applyBorder="1" applyAlignment="1">
      <alignment horizontal="right" vertical="top" wrapText="1"/>
    </xf>
    <xf numFmtId="181" fontId="22" fillId="0" borderId="8" xfId="0" applyNumberFormat="1" applyFont="1" applyFill="1" applyBorder="1" applyAlignment="1">
      <alignment horizontal="right" vertical="top" wrapText="1"/>
    </xf>
    <xf numFmtId="180" fontId="22" fillId="0" borderId="1" xfId="0" applyNumberFormat="1" applyFont="1" applyFill="1" applyBorder="1" applyAlignment="1">
      <alignment horizontal="left" vertical="top" wrapText="1"/>
    </xf>
    <xf numFmtId="181" fontId="22" fillId="0" borderId="6" xfId="0" applyNumberFormat="1" applyFont="1" applyFill="1" applyBorder="1" applyAlignment="1">
      <alignment vertical="top"/>
    </xf>
    <xf numFmtId="181" fontId="22" fillId="0" borderId="7" xfId="0" applyNumberFormat="1" applyFont="1" applyFill="1" applyBorder="1" applyAlignment="1">
      <alignment vertical="top"/>
    </xf>
    <xf numFmtId="181" fontId="22" fillId="0" borderId="8" xfId="0" applyNumberFormat="1" applyFont="1" applyFill="1" applyBorder="1" applyAlignment="1">
      <alignment vertical="top"/>
    </xf>
    <xf numFmtId="49" fontId="22" fillId="16" borderId="1" xfId="0" applyNumberFormat="1" applyFont="1" applyFill="1" applyBorder="1" applyAlignment="1">
      <alignment horizontal="left" vertical="top" wrapText="1"/>
    </xf>
    <xf numFmtId="0" fontId="22" fillId="0" borderId="9" xfId="0" applyFont="1" applyFill="1" applyBorder="1" applyAlignment="1">
      <alignment horizontal="center" vertical="top"/>
    </xf>
    <xf numFmtId="0" fontId="22" fillId="0" borderId="10" xfId="0" applyFont="1" applyFill="1" applyBorder="1" applyAlignment="1">
      <alignment horizontal="center" vertical="top"/>
    </xf>
    <xf numFmtId="0" fontId="22" fillId="0" borderId="11" xfId="0" applyFont="1" applyFill="1" applyBorder="1" applyAlignment="1">
      <alignment horizontal="center" vertical="top"/>
    </xf>
    <xf numFmtId="0" fontId="22" fillId="0" borderId="12" xfId="0" applyFont="1" applyFill="1" applyBorder="1" applyAlignment="1">
      <alignment horizontal="center" vertical="top"/>
    </xf>
    <xf numFmtId="0" fontId="22" fillId="0" borderId="0" xfId="0" applyFont="1" applyFill="1" applyBorder="1" applyAlignment="1">
      <alignment horizontal="center" vertical="top"/>
    </xf>
    <xf numFmtId="0" fontId="22" fillId="0" borderId="13" xfId="0" applyFont="1" applyFill="1" applyBorder="1" applyAlignment="1">
      <alignment horizontal="center" vertical="top"/>
    </xf>
    <xf numFmtId="0" fontId="22" fillId="0" borderId="14" xfId="0" applyFont="1" applyFill="1" applyBorder="1" applyAlignment="1">
      <alignment horizontal="center" vertical="top"/>
    </xf>
    <xf numFmtId="0" fontId="22" fillId="0" borderId="2" xfId="0" applyFont="1" applyFill="1" applyBorder="1" applyAlignment="1">
      <alignment horizontal="center" vertical="top"/>
    </xf>
    <xf numFmtId="0" fontId="22" fillId="0" borderId="15" xfId="0" applyFont="1" applyFill="1" applyBorder="1" applyAlignment="1">
      <alignment horizontal="center" vertical="top"/>
    </xf>
    <xf numFmtId="0" fontId="22" fillId="0" borderId="3" xfId="0" applyFont="1" applyFill="1" applyBorder="1" applyAlignment="1">
      <alignment vertical="top" wrapText="1"/>
    </xf>
    <xf numFmtId="0" fontId="22" fillId="0" borderId="4" xfId="0" applyFont="1" applyFill="1" applyBorder="1" applyAlignment="1">
      <alignment vertical="top" wrapText="1"/>
    </xf>
    <xf numFmtId="0" fontId="22" fillId="0" borderId="5" xfId="0" applyFont="1" applyFill="1" applyBorder="1" applyAlignment="1">
      <alignment vertical="top" wrapText="1"/>
    </xf>
    <xf numFmtId="0" fontId="2" fillId="0" borderId="0" xfId="0" applyFont="1" applyFill="1" applyAlignment="1">
      <alignment horizontal="center" wrapText="1"/>
    </xf>
    <xf numFmtId="0" fontId="22" fillId="0" borderId="1" xfId="0" applyFont="1" applyFill="1" applyBorder="1" applyAlignment="1">
      <alignment horizontal="center" vertical="top"/>
    </xf>
    <xf numFmtId="0" fontId="22" fillId="0" borderId="6" xfId="0" applyFont="1" applyFill="1" applyBorder="1" applyAlignment="1">
      <alignment horizontal="center" vertical="top" wrapText="1"/>
    </xf>
    <xf numFmtId="0" fontId="22" fillId="0" borderId="7" xfId="0" applyFont="1" applyFill="1" applyBorder="1" applyAlignment="1">
      <alignment horizontal="center" vertical="top" wrapText="1"/>
    </xf>
    <xf numFmtId="0" fontId="22" fillId="0" borderId="8" xfId="0" applyFont="1" applyFill="1" applyBorder="1" applyAlignment="1">
      <alignment horizontal="center" vertical="top" wrapText="1"/>
    </xf>
    <xf numFmtId="49" fontId="22" fillId="0" borderId="3" xfId="0" applyNumberFormat="1" applyFont="1" applyFill="1" applyBorder="1" applyAlignment="1">
      <alignment horizontal="center" vertical="top" wrapText="1"/>
    </xf>
    <xf numFmtId="49" fontId="22" fillId="0" borderId="4" xfId="0" applyNumberFormat="1" applyFont="1" applyFill="1" applyBorder="1" applyAlignment="1">
      <alignment horizontal="center" vertical="top" wrapText="1"/>
    </xf>
    <xf numFmtId="49" fontId="22" fillId="0" borderId="5" xfId="0" applyNumberFormat="1" applyFont="1" applyFill="1" applyBorder="1" applyAlignment="1">
      <alignment horizontal="center" vertical="top" wrapText="1"/>
    </xf>
    <xf numFmtId="0" fontId="22" fillId="0" borderId="3"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5" xfId="0" applyFont="1" applyFill="1" applyBorder="1" applyAlignment="1">
      <alignment horizontal="left" vertical="top" wrapText="1"/>
    </xf>
    <xf numFmtId="180" fontId="22" fillId="0" borderId="3" xfId="0" applyNumberFormat="1" applyFont="1" applyFill="1" applyBorder="1" applyAlignment="1">
      <alignment horizontal="left" vertical="top" wrapText="1"/>
    </xf>
    <xf numFmtId="180" fontId="22" fillId="0" borderId="4" xfId="0" applyNumberFormat="1" applyFont="1" applyFill="1" applyBorder="1" applyAlignment="1">
      <alignment horizontal="left" vertical="top" wrapText="1"/>
    </xf>
    <xf numFmtId="180" fontId="22" fillId="0" borderId="5" xfId="0" applyNumberFormat="1" applyFont="1" applyFill="1" applyBorder="1" applyAlignment="1">
      <alignment horizontal="left" vertical="top" wrapText="1"/>
    </xf>
    <xf numFmtId="49" fontId="22" fillId="0" borderId="3" xfId="0" applyNumberFormat="1" applyFont="1" applyFill="1" applyBorder="1" applyAlignment="1">
      <alignment horizontal="left" vertical="top" wrapText="1"/>
    </xf>
    <xf numFmtId="49" fontId="22" fillId="0" borderId="4" xfId="0" applyNumberFormat="1" applyFont="1" applyFill="1" applyBorder="1" applyAlignment="1">
      <alignment horizontal="left" vertical="top" wrapText="1"/>
    </xf>
    <xf numFmtId="49" fontId="22" fillId="0" borderId="5" xfId="0" applyNumberFormat="1" applyFont="1" applyFill="1" applyBorder="1" applyAlignment="1">
      <alignment horizontal="left" vertical="top" wrapText="1"/>
    </xf>
  </cellXfs>
  <cellStyles count="4643">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Normal_1. Свод по школамNEW" xfId="19"/>
    <cellStyle name="Костя" xfId="20"/>
    <cellStyle name="Обычный" xfId="0" builtinId="0"/>
    <cellStyle name="Обычный 10" xfId="21"/>
    <cellStyle name="Обычный 10 2" xfId="22"/>
    <cellStyle name="Обычный 10 2 2" xfId="23"/>
    <cellStyle name="Обычный 10 3" xfId="24"/>
    <cellStyle name="Обычный 10 4" xfId="25"/>
    <cellStyle name="Обычный 10 5" xfId="26"/>
    <cellStyle name="Обычный 100" xfId="27"/>
    <cellStyle name="Обычный 101" xfId="28"/>
    <cellStyle name="Обычный 102" xfId="29"/>
    <cellStyle name="Обычный 103" xfId="30"/>
    <cellStyle name="Обычный 104" xfId="31"/>
    <cellStyle name="Обычный 105" xfId="32"/>
    <cellStyle name="Обычный 106" xfId="33"/>
    <cellStyle name="Обычный 108" xfId="34"/>
    <cellStyle name="Обычный 109" xfId="35"/>
    <cellStyle name="Обычный 11" xfId="36"/>
    <cellStyle name="Обычный 11 2" xfId="37"/>
    <cellStyle name="Обычный 11 2 2" xfId="38"/>
    <cellStyle name="Обычный 11 2 3" xfId="39"/>
    <cellStyle name="Обычный 11 2 3 2" xfId="40"/>
    <cellStyle name="Обычный 11 2 3 3" xfId="41"/>
    <cellStyle name="Обычный 11 2 3 4" xfId="42"/>
    <cellStyle name="Обычный 11 2 3 5" xfId="43"/>
    <cellStyle name="Обычный 11 2 3 6" xfId="44"/>
    <cellStyle name="Обычный 11 2 3 7" xfId="45"/>
    <cellStyle name="Обычный 110" xfId="46"/>
    <cellStyle name="Обычный 111" xfId="47"/>
    <cellStyle name="Обычный 112" xfId="48"/>
    <cellStyle name="Обычный 113" xfId="49"/>
    <cellStyle name="Обычный 114" xfId="50"/>
    <cellStyle name="Обычный 115" xfId="51"/>
    <cellStyle name="Обычный 116" xfId="52"/>
    <cellStyle name="Обычный 117" xfId="53"/>
    <cellStyle name="Обычный 118" xfId="54"/>
    <cellStyle name="Обычный 119" xfId="55"/>
    <cellStyle name="Обычный 12" xfId="56"/>
    <cellStyle name="Обычный 12 2" xfId="57"/>
    <cellStyle name="Обычный 120" xfId="58"/>
    <cellStyle name="Обычный 121" xfId="59"/>
    <cellStyle name="Обычный 122" xfId="60"/>
    <cellStyle name="Обычный 124" xfId="61"/>
    <cellStyle name="Обычный 125" xfId="62"/>
    <cellStyle name="Обычный 126" xfId="63"/>
    <cellStyle name="Обычный 127" xfId="64"/>
    <cellStyle name="Обычный 128" xfId="65"/>
    <cellStyle name="Обычный 129" xfId="66"/>
    <cellStyle name="Обычный 13" xfId="67"/>
    <cellStyle name="Обычный 13 2" xfId="68"/>
    <cellStyle name="Обычный 130" xfId="69"/>
    <cellStyle name="Обычный 131" xfId="70"/>
    <cellStyle name="Обычный 132" xfId="71"/>
    <cellStyle name="Обычный 133" xfId="72"/>
    <cellStyle name="Обычный 134" xfId="73"/>
    <cellStyle name="Обычный 135" xfId="74"/>
    <cellStyle name="Обычный 136" xfId="75"/>
    <cellStyle name="Обычный 137" xfId="76"/>
    <cellStyle name="Обычный 138" xfId="77"/>
    <cellStyle name="Обычный 139" xfId="78"/>
    <cellStyle name="Обычный 14" xfId="79"/>
    <cellStyle name="Обычный 14 2" xfId="80"/>
    <cellStyle name="Обычный 140" xfId="81"/>
    <cellStyle name="Обычный 141" xfId="82"/>
    <cellStyle name="Обычный 142" xfId="83"/>
    <cellStyle name="Обычный 143" xfId="84"/>
    <cellStyle name="Обычный 144" xfId="85"/>
    <cellStyle name="Обычный 145" xfId="86"/>
    <cellStyle name="Обычный 146" xfId="87"/>
    <cellStyle name="Обычный 147" xfId="88"/>
    <cellStyle name="Обычный 148" xfId="89"/>
    <cellStyle name="Обычный 149" xfId="90"/>
    <cellStyle name="Обычный 15" xfId="91"/>
    <cellStyle name="Обычный 15 2" xfId="92"/>
    <cellStyle name="Обычный 150" xfId="93"/>
    <cellStyle name="Обычный 151" xfId="94"/>
    <cellStyle name="Обычный 153" xfId="95"/>
    <cellStyle name="Обычный 154" xfId="96"/>
    <cellStyle name="Обычный 157" xfId="97"/>
    <cellStyle name="Обычный 158" xfId="98"/>
    <cellStyle name="Обычный 159" xfId="99"/>
    <cellStyle name="Обычный 16" xfId="100"/>
    <cellStyle name="Обычный 16 2" xfId="101"/>
    <cellStyle name="Обычный 161" xfId="102"/>
    <cellStyle name="Обычный 162" xfId="103"/>
    <cellStyle name="Обычный 163" xfId="104"/>
    <cellStyle name="Обычный 164" xfId="105"/>
    <cellStyle name="Обычный 167" xfId="106"/>
    <cellStyle name="Обычный 168" xfId="107"/>
    <cellStyle name="Обычный 169" xfId="108"/>
    <cellStyle name="Обычный 17" xfId="109"/>
    <cellStyle name="Обычный 17 2" xfId="110"/>
    <cellStyle name="Обычный 170" xfId="111"/>
    <cellStyle name="Обычный 171" xfId="112"/>
    <cellStyle name="Обычный 172" xfId="113"/>
    <cellStyle name="Обычный 173" xfId="114"/>
    <cellStyle name="Обычный 174" xfId="115"/>
    <cellStyle name="Обычный 175" xfId="116"/>
    <cellStyle name="Обычный 176" xfId="117"/>
    <cellStyle name="Обычный 177" xfId="118"/>
    <cellStyle name="Обычный 178" xfId="119"/>
    <cellStyle name="Обычный 179" xfId="120"/>
    <cellStyle name="Обычный 18" xfId="121"/>
    <cellStyle name="Обычный 18 2" xfId="122"/>
    <cellStyle name="Обычный 180" xfId="123"/>
    <cellStyle name="Обычный 182" xfId="124"/>
    <cellStyle name="Обычный 183" xfId="125"/>
    <cellStyle name="Обычный 184" xfId="126"/>
    <cellStyle name="Обычный 185" xfId="127"/>
    <cellStyle name="Обычный 186" xfId="128"/>
    <cellStyle name="Обычный 187" xfId="129"/>
    <cellStyle name="Обычный 188" xfId="130"/>
    <cellStyle name="Обычный 189" xfId="131"/>
    <cellStyle name="Обычный 19" xfId="132"/>
    <cellStyle name="Обычный 19 2" xfId="133"/>
    <cellStyle name="Обычный 190" xfId="134"/>
    <cellStyle name="Обычный 192" xfId="135"/>
    <cellStyle name="Обычный 193" xfId="136"/>
    <cellStyle name="Обычный 195" xfId="137"/>
    <cellStyle name="Обычный 196" xfId="138"/>
    <cellStyle name="Обычный 197" xfId="139"/>
    <cellStyle name="Обычный 198" xfId="140"/>
    <cellStyle name="Обычный 199" xfId="141"/>
    <cellStyle name="Обычный 2" xfId="142"/>
    <cellStyle name="Обычный 2 10" xfId="143"/>
    <cellStyle name="Обычный 2 11" xfId="144"/>
    <cellStyle name="Обычный 2 11 10" xfId="145"/>
    <cellStyle name="Обычный 2 11 2" xfId="146"/>
    <cellStyle name="Обычный 2 11 2 2" xfId="147"/>
    <cellStyle name="Обычный 2 11 2 3" xfId="148"/>
    <cellStyle name="Обычный 2 11 2 4" xfId="149"/>
    <cellStyle name="Обычный 2 11 2 5" xfId="150"/>
    <cellStyle name="Обычный 2 11 2 6" xfId="151"/>
    <cellStyle name="Обычный 2 11 2 7" xfId="152"/>
    <cellStyle name="Обычный 2 11 2 8" xfId="153"/>
    <cellStyle name="Обычный 2 11 2 9" xfId="154"/>
    <cellStyle name="Обычный 2 11 3" xfId="155"/>
    <cellStyle name="Обычный 2 11 4" xfId="156"/>
    <cellStyle name="Обычный 2 11 5" xfId="157"/>
    <cellStyle name="Обычный 2 11 6" xfId="158"/>
    <cellStyle name="Обычный 2 11 7" xfId="159"/>
    <cellStyle name="Обычный 2 11 8" xfId="160"/>
    <cellStyle name="Обычный 2 11 9" xfId="161"/>
    <cellStyle name="Обычный 2 12" xfId="162"/>
    <cellStyle name="Обычный 2 12 10" xfId="163"/>
    <cellStyle name="Обычный 2 12 2" xfId="164"/>
    <cellStyle name="Обычный 2 12 2 2" xfId="165"/>
    <cellStyle name="Обычный 2 12 2 3" xfId="166"/>
    <cellStyle name="Обычный 2 12 2 4" xfId="167"/>
    <cellStyle name="Обычный 2 12 2 5" xfId="168"/>
    <cellStyle name="Обычный 2 12 2 6" xfId="169"/>
    <cellStyle name="Обычный 2 12 2 7" xfId="170"/>
    <cellStyle name="Обычный 2 12 2 8" xfId="171"/>
    <cellStyle name="Обычный 2 12 2 9" xfId="172"/>
    <cellStyle name="Обычный 2 12 3" xfId="173"/>
    <cellStyle name="Обычный 2 12 4" xfId="174"/>
    <cellStyle name="Обычный 2 12 5" xfId="175"/>
    <cellStyle name="Обычный 2 12 6" xfId="176"/>
    <cellStyle name="Обычный 2 12 7" xfId="177"/>
    <cellStyle name="Обычный 2 12 8" xfId="178"/>
    <cellStyle name="Обычный 2 12 9" xfId="179"/>
    <cellStyle name="Обычный 2 13" xfId="180"/>
    <cellStyle name="Обычный 2 13 10" xfId="181"/>
    <cellStyle name="Обычный 2 13 11" xfId="182"/>
    <cellStyle name="Обычный 2 13 2" xfId="183"/>
    <cellStyle name="Обычный 2 13 2 10" xfId="184"/>
    <cellStyle name="Обычный 2 13 2 11" xfId="185"/>
    <cellStyle name="Обычный 2 13 2 2" xfId="186"/>
    <cellStyle name="Обычный 2 13 2 2 10" xfId="187"/>
    <cellStyle name="Обычный 2 13 2 2 11" xfId="188"/>
    <cellStyle name="Обычный 2 13 2 2 12" xfId="189"/>
    <cellStyle name="Обычный 2 13 2 2 2" xfId="190"/>
    <cellStyle name="Обычный 2 13 2 2 2 10" xfId="191"/>
    <cellStyle name="Обычный 2 13 2 2 2 11" xfId="192"/>
    <cellStyle name="Обычный 2 13 2 2 2 2" xfId="193"/>
    <cellStyle name="Обычный 2 13 2 2 2 2 10" xfId="194"/>
    <cellStyle name="Обычный 2 13 2 2 2 2 11" xfId="195"/>
    <cellStyle name="Обычный 2 13 2 2 2 2 2" xfId="196"/>
    <cellStyle name="Обычный 2 13 2 2 2 2 2 10" xfId="197"/>
    <cellStyle name="Обычный 2 13 2 2 2 2 2 11" xfId="198"/>
    <cellStyle name="Обычный 2 13 2 2 2 2 2 12" xfId="199"/>
    <cellStyle name="Обычный 2 13 2 2 2 2 2 2" xfId="200"/>
    <cellStyle name="Обычный 2 13 2 2 2 2 2 2 10" xfId="201"/>
    <cellStyle name="Обычный 2 13 2 2 2 2 2 2 2" xfId="202"/>
    <cellStyle name="Обычный 2 13 2 2 2 2 2 2 2 2" xfId="203"/>
    <cellStyle name="Обычный 2 13 2 2 2 2 2 2 2 3" xfId="204"/>
    <cellStyle name="Обычный 2 13 2 2 2 2 2 2 2 4" xfId="205"/>
    <cellStyle name="Обычный 2 13 2 2 2 2 2 2 2 5" xfId="206"/>
    <cellStyle name="Обычный 2 13 2 2 2 2 2 2 2 6" xfId="207"/>
    <cellStyle name="Обычный 2 13 2 2 2 2 2 2 2 7" xfId="208"/>
    <cellStyle name="Обычный 2 13 2 2 2 2 2 2 2 8" xfId="209"/>
    <cellStyle name="Обычный 2 13 2 2 2 2 2 2 2 9" xfId="210"/>
    <cellStyle name="Обычный 2 13 2 2 2 2 2 2 3" xfId="211"/>
    <cellStyle name="Обычный 2 13 2 2 2 2 2 2 4" xfId="212"/>
    <cellStyle name="Обычный 2 13 2 2 2 2 2 2 5" xfId="213"/>
    <cellStyle name="Обычный 2 13 2 2 2 2 2 2 6" xfId="214"/>
    <cellStyle name="Обычный 2 13 2 2 2 2 2 2 7" xfId="215"/>
    <cellStyle name="Обычный 2 13 2 2 2 2 2 2 8" xfId="216"/>
    <cellStyle name="Обычный 2 13 2 2 2 2 2 2 9" xfId="217"/>
    <cellStyle name="Обычный 2 13 2 2 2 2 2 3" xfId="218"/>
    <cellStyle name="Обычный 2 13 2 2 2 2 2 3 10" xfId="219"/>
    <cellStyle name="Обычный 2 13 2 2 2 2 2 3 2" xfId="220"/>
    <cellStyle name="Обычный 2 13 2 2 2 2 2 3 2 2" xfId="221"/>
    <cellStyle name="Обычный 2 13 2 2 2 2 2 3 2 3" xfId="222"/>
    <cellStyle name="Обычный 2 13 2 2 2 2 2 3 2 4" xfId="223"/>
    <cellStyle name="Обычный 2 13 2 2 2 2 2 3 2 5" xfId="224"/>
    <cellStyle name="Обычный 2 13 2 2 2 2 2 3 2 6" xfId="225"/>
    <cellStyle name="Обычный 2 13 2 2 2 2 2 3 2 7" xfId="226"/>
    <cellStyle name="Обычный 2 13 2 2 2 2 2 3 2 8" xfId="227"/>
    <cellStyle name="Обычный 2 13 2 2 2 2 2 3 2 9" xfId="228"/>
    <cellStyle name="Обычный 2 13 2 2 2 2 2 3 3" xfId="229"/>
    <cellStyle name="Обычный 2 13 2 2 2 2 2 3 4" xfId="230"/>
    <cellStyle name="Обычный 2 13 2 2 2 2 2 3 5" xfId="231"/>
    <cellStyle name="Обычный 2 13 2 2 2 2 2 3 6" xfId="232"/>
    <cellStyle name="Обычный 2 13 2 2 2 2 2 3 7" xfId="233"/>
    <cellStyle name="Обычный 2 13 2 2 2 2 2 3 8" xfId="234"/>
    <cellStyle name="Обычный 2 13 2 2 2 2 2 3 9" xfId="235"/>
    <cellStyle name="Обычный 2 13 2 2 2 2 2 4" xfId="236"/>
    <cellStyle name="Обычный 2 13 2 2 2 2 2 4 2" xfId="237"/>
    <cellStyle name="Обычный 2 13 2 2 2 2 2 4 3" xfId="238"/>
    <cellStyle name="Обычный 2 13 2 2 2 2 2 4 4" xfId="239"/>
    <cellStyle name="Обычный 2 13 2 2 2 2 2 4 5" xfId="240"/>
    <cellStyle name="Обычный 2 13 2 2 2 2 2 4 6" xfId="241"/>
    <cellStyle name="Обычный 2 13 2 2 2 2 2 4 7" xfId="242"/>
    <cellStyle name="Обычный 2 13 2 2 2 2 2 4 8" xfId="243"/>
    <cellStyle name="Обычный 2 13 2 2 2 2 2 4 9" xfId="244"/>
    <cellStyle name="Обычный 2 13 2 2 2 2 2 5" xfId="245"/>
    <cellStyle name="Обычный 2 13 2 2 2 2 2 6" xfId="246"/>
    <cellStyle name="Обычный 2 13 2 2 2 2 2 7" xfId="247"/>
    <cellStyle name="Обычный 2 13 2 2 2 2 2 8" xfId="248"/>
    <cellStyle name="Обычный 2 13 2 2 2 2 2 9" xfId="249"/>
    <cellStyle name="Обычный 2 13 2 2 2 2 3" xfId="250"/>
    <cellStyle name="Обычный 2 13 2 2 2 2 3 2" xfId="251"/>
    <cellStyle name="Обычный 2 13 2 2 2 2 3 3" xfId="252"/>
    <cellStyle name="Обычный 2 13 2 2 2 2 3 4" xfId="253"/>
    <cellStyle name="Обычный 2 13 2 2 2 2 3 5" xfId="254"/>
    <cellStyle name="Обычный 2 13 2 2 2 2 3 6" xfId="255"/>
    <cellStyle name="Обычный 2 13 2 2 2 2 3 7" xfId="256"/>
    <cellStyle name="Обычный 2 13 2 2 2 2 3 8" xfId="257"/>
    <cellStyle name="Обычный 2 13 2 2 2 2 3 9" xfId="258"/>
    <cellStyle name="Обычный 2 13 2 2 2 2 4" xfId="259"/>
    <cellStyle name="Обычный 2 13 2 2 2 2 5" xfId="260"/>
    <cellStyle name="Обычный 2 13 2 2 2 2 6" xfId="261"/>
    <cellStyle name="Обычный 2 13 2 2 2 2 7" xfId="262"/>
    <cellStyle name="Обычный 2 13 2 2 2 2 8" xfId="263"/>
    <cellStyle name="Обычный 2 13 2 2 2 2 9" xfId="264"/>
    <cellStyle name="Обычный 2 13 2 2 2 3" xfId="265"/>
    <cellStyle name="Обычный 2 13 2 2 2 3 2" xfId="266"/>
    <cellStyle name="Обычный 2 13 2 2 2 3 3" xfId="267"/>
    <cellStyle name="Обычный 2 13 2 2 2 3 4" xfId="268"/>
    <cellStyle name="Обычный 2 13 2 2 2 3 5" xfId="269"/>
    <cellStyle name="Обычный 2 13 2 2 2 3 6" xfId="270"/>
    <cellStyle name="Обычный 2 13 2 2 2 3 7" xfId="271"/>
    <cellStyle name="Обычный 2 13 2 2 2 3 8" xfId="272"/>
    <cellStyle name="Обычный 2 13 2 2 2 3 9" xfId="273"/>
    <cellStyle name="Обычный 2 13 2 2 2 4" xfId="274"/>
    <cellStyle name="Обычный 2 13 2 2 2 5" xfId="275"/>
    <cellStyle name="Обычный 2 13 2 2 2 6" xfId="276"/>
    <cellStyle name="Обычный 2 13 2 2 2 7" xfId="277"/>
    <cellStyle name="Обычный 2 13 2 2 2 8" xfId="278"/>
    <cellStyle name="Обычный 2 13 2 2 2 9" xfId="279"/>
    <cellStyle name="Обычный 2 13 2 2 3" xfId="280"/>
    <cellStyle name="Обычный 2 13 2 2 3 10" xfId="281"/>
    <cellStyle name="Обычный 2 13 2 2 3 11" xfId="282"/>
    <cellStyle name="Обычный 2 13 2 2 3 2" xfId="283"/>
    <cellStyle name="Обычный 2 13 2 2 3 2 10" xfId="284"/>
    <cellStyle name="Обычный 2 13 2 2 3 2 11" xfId="285"/>
    <cellStyle name="Обычный 2 13 2 2 3 2 12" xfId="286"/>
    <cellStyle name="Обычный 2 13 2 2 3 2 2" xfId="287"/>
    <cellStyle name="Обычный 2 13 2 2 3 2 2 10" xfId="288"/>
    <cellStyle name="Обычный 2 13 2 2 3 2 2 2" xfId="289"/>
    <cellStyle name="Обычный 2 13 2 2 3 2 2 2 2" xfId="290"/>
    <cellStyle name="Обычный 2 13 2 2 3 2 2 2 3" xfId="291"/>
    <cellStyle name="Обычный 2 13 2 2 3 2 2 2 4" xfId="292"/>
    <cellStyle name="Обычный 2 13 2 2 3 2 2 2 5" xfId="293"/>
    <cellStyle name="Обычный 2 13 2 2 3 2 2 2 6" xfId="294"/>
    <cellStyle name="Обычный 2 13 2 2 3 2 2 2 7" xfId="295"/>
    <cellStyle name="Обычный 2 13 2 2 3 2 2 2 8" xfId="296"/>
    <cellStyle name="Обычный 2 13 2 2 3 2 2 2 9" xfId="297"/>
    <cellStyle name="Обычный 2 13 2 2 3 2 2 3" xfId="298"/>
    <cellStyle name="Обычный 2 13 2 2 3 2 2 4" xfId="299"/>
    <cellStyle name="Обычный 2 13 2 2 3 2 2 5" xfId="300"/>
    <cellStyle name="Обычный 2 13 2 2 3 2 2 6" xfId="301"/>
    <cellStyle name="Обычный 2 13 2 2 3 2 2 7" xfId="302"/>
    <cellStyle name="Обычный 2 13 2 2 3 2 2 8" xfId="303"/>
    <cellStyle name="Обычный 2 13 2 2 3 2 2 9" xfId="304"/>
    <cellStyle name="Обычный 2 13 2 2 3 2 3" xfId="305"/>
    <cellStyle name="Обычный 2 13 2 2 3 2 3 10" xfId="306"/>
    <cellStyle name="Обычный 2 13 2 2 3 2 3 2" xfId="307"/>
    <cellStyle name="Обычный 2 13 2 2 3 2 3 2 2" xfId="308"/>
    <cellStyle name="Обычный 2 13 2 2 3 2 3 2 3" xfId="309"/>
    <cellStyle name="Обычный 2 13 2 2 3 2 3 2 4" xfId="310"/>
    <cellStyle name="Обычный 2 13 2 2 3 2 3 2 5" xfId="311"/>
    <cellStyle name="Обычный 2 13 2 2 3 2 3 2 6" xfId="312"/>
    <cellStyle name="Обычный 2 13 2 2 3 2 3 2 7" xfId="313"/>
    <cellStyle name="Обычный 2 13 2 2 3 2 3 2 8" xfId="314"/>
    <cellStyle name="Обычный 2 13 2 2 3 2 3 2 9" xfId="315"/>
    <cellStyle name="Обычный 2 13 2 2 3 2 3 3" xfId="316"/>
    <cellStyle name="Обычный 2 13 2 2 3 2 3 4" xfId="317"/>
    <cellStyle name="Обычный 2 13 2 2 3 2 3 5" xfId="318"/>
    <cellStyle name="Обычный 2 13 2 2 3 2 3 6" xfId="319"/>
    <cellStyle name="Обычный 2 13 2 2 3 2 3 7" xfId="320"/>
    <cellStyle name="Обычный 2 13 2 2 3 2 3 8" xfId="321"/>
    <cellStyle name="Обычный 2 13 2 2 3 2 3 9" xfId="322"/>
    <cellStyle name="Обычный 2 13 2 2 3 2 4" xfId="323"/>
    <cellStyle name="Обычный 2 13 2 2 3 2 4 2" xfId="324"/>
    <cellStyle name="Обычный 2 13 2 2 3 2 4 3" xfId="325"/>
    <cellStyle name="Обычный 2 13 2 2 3 2 4 4" xfId="326"/>
    <cellStyle name="Обычный 2 13 2 2 3 2 4 5" xfId="327"/>
    <cellStyle name="Обычный 2 13 2 2 3 2 4 6" xfId="328"/>
    <cellStyle name="Обычный 2 13 2 2 3 2 4 7" xfId="329"/>
    <cellStyle name="Обычный 2 13 2 2 3 2 4 8" xfId="330"/>
    <cellStyle name="Обычный 2 13 2 2 3 2 4 9" xfId="331"/>
    <cellStyle name="Обычный 2 13 2 2 3 2 5" xfId="332"/>
    <cellStyle name="Обычный 2 13 2 2 3 2 6" xfId="333"/>
    <cellStyle name="Обычный 2 13 2 2 3 2 7" xfId="334"/>
    <cellStyle name="Обычный 2 13 2 2 3 2 8" xfId="335"/>
    <cellStyle name="Обычный 2 13 2 2 3 2 9" xfId="336"/>
    <cellStyle name="Обычный 2 13 2 2 3 3" xfId="337"/>
    <cellStyle name="Обычный 2 13 2 2 3 3 2" xfId="338"/>
    <cellStyle name="Обычный 2 13 2 2 3 3 3" xfId="339"/>
    <cellStyle name="Обычный 2 13 2 2 3 3 4" xfId="340"/>
    <cellStyle name="Обычный 2 13 2 2 3 3 5" xfId="341"/>
    <cellStyle name="Обычный 2 13 2 2 3 3 6" xfId="342"/>
    <cellStyle name="Обычный 2 13 2 2 3 3 7" xfId="343"/>
    <cellStyle name="Обычный 2 13 2 2 3 3 8" xfId="344"/>
    <cellStyle name="Обычный 2 13 2 2 3 3 9" xfId="345"/>
    <cellStyle name="Обычный 2 13 2 2 3 4" xfId="346"/>
    <cellStyle name="Обычный 2 13 2 2 3 5" xfId="347"/>
    <cellStyle name="Обычный 2 13 2 2 3 6" xfId="348"/>
    <cellStyle name="Обычный 2 13 2 2 3 7" xfId="349"/>
    <cellStyle name="Обычный 2 13 2 2 3 8" xfId="350"/>
    <cellStyle name="Обычный 2 13 2 2 3 9" xfId="351"/>
    <cellStyle name="Обычный 2 13 2 2 4" xfId="352"/>
    <cellStyle name="Обычный 2 13 2 2 4 2" xfId="353"/>
    <cellStyle name="Обычный 2 13 2 2 4 3" xfId="354"/>
    <cellStyle name="Обычный 2 13 2 2 4 4" xfId="355"/>
    <cellStyle name="Обычный 2 13 2 2 4 5" xfId="356"/>
    <cellStyle name="Обычный 2 13 2 2 4 6" xfId="357"/>
    <cellStyle name="Обычный 2 13 2 2 4 7" xfId="358"/>
    <cellStyle name="Обычный 2 13 2 2 4 8" xfId="359"/>
    <cellStyle name="Обычный 2 13 2 2 4 9" xfId="360"/>
    <cellStyle name="Обычный 2 13 2 2 5" xfId="361"/>
    <cellStyle name="Обычный 2 13 2 2 6" xfId="362"/>
    <cellStyle name="Обычный 2 13 2 2 7" xfId="363"/>
    <cellStyle name="Обычный 2 13 2 2 8" xfId="364"/>
    <cellStyle name="Обычный 2 13 2 2 9" xfId="365"/>
    <cellStyle name="Обычный 2 13 2 3" xfId="366"/>
    <cellStyle name="Обычный 2 13 2 3 2" xfId="367"/>
    <cellStyle name="Обычный 2 13 2 3 3" xfId="368"/>
    <cellStyle name="Обычный 2 13 2 3 4" xfId="369"/>
    <cellStyle name="Обычный 2 13 2 3 5" xfId="370"/>
    <cellStyle name="Обычный 2 13 2 3 6" xfId="371"/>
    <cellStyle name="Обычный 2 13 2 3 7" xfId="372"/>
    <cellStyle name="Обычный 2 13 2 3 8" xfId="373"/>
    <cellStyle name="Обычный 2 13 2 3 9" xfId="374"/>
    <cellStyle name="Обычный 2 13 2 4" xfId="375"/>
    <cellStyle name="Обычный 2 13 2 5" xfId="376"/>
    <cellStyle name="Обычный 2 13 2 6" xfId="377"/>
    <cellStyle name="Обычный 2 13 2 7" xfId="378"/>
    <cellStyle name="Обычный 2 13 2 8" xfId="379"/>
    <cellStyle name="Обычный 2 13 2 9" xfId="380"/>
    <cellStyle name="Обычный 2 13 3" xfId="381"/>
    <cellStyle name="Обычный 2 13 3 2" xfId="382"/>
    <cellStyle name="Обычный 2 13 3 3" xfId="383"/>
    <cellStyle name="Обычный 2 13 3 4" xfId="384"/>
    <cellStyle name="Обычный 2 13 3 5" xfId="385"/>
    <cellStyle name="Обычный 2 13 3 6" xfId="386"/>
    <cellStyle name="Обычный 2 13 3 7" xfId="387"/>
    <cellStyle name="Обычный 2 13 3 8" xfId="388"/>
    <cellStyle name="Обычный 2 13 3 9" xfId="389"/>
    <cellStyle name="Обычный 2 13 4" xfId="390"/>
    <cellStyle name="Обычный 2 13 5" xfId="391"/>
    <cellStyle name="Обычный 2 13 6" xfId="392"/>
    <cellStyle name="Обычный 2 13 7" xfId="393"/>
    <cellStyle name="Обычный 2 13 8" xfId="394"/>
    <cellStyle name="Обычный 2 13 9" xfId="395"/>
    <cellStyle name="Обычный 2 14" xfId="396"/>
    <cellStyle name="Обычный 2 14 10" xfId="397"/>
    <cellStyle name="Обычный 2 14 2" xfId="398"/>
    <cellStyle name="Обычный 2 14 2 2" xfId="399"/>
    <cellStyle name="Обычный 2 14 2 3" xfId="400"/>
    <cellStyle name="Обычный 2 14 2 4" xfId="401"/>
    <cellStyle name="Обычный 2 14 2 5" xfId="402"/>
    <cellStyle name="Обычный 2 14 2 6" xfId="403"/>
    <cellStyle name="Обычный 2 14 2 7" xfId="404"/>
    <cellStyle name="Обычный 2 14 2 8" xfId="405"/>
    <cellStyle name="Обычный 2 14 2 9" xfId="406"/>
    <cellStyle name="Обычный 2 14 3" xfId="407"/>
    <cellStyle name="Обычный 2 14 4" xfId="408"/>
    <cellStyle name="Обычный 2 14 5" xfId="409"/>
    <cellStyle name="Обычный 2 14 6" xfId="410"/>
    <cellStyle name="Обычный 2 14 7" xfId="411"/>
    <cellStyle name="Обычный 2 14 8" xfId="412"/>
    <cellStyle name="Обычный 2 14 9" xfId="413"/>
    <cellStyle name="Обычный 2 2" xfId="414"/>
    <cellStyle name="Обычный 2 2 10" xfId="415"/>
    <cellStyle name="Обычный 2 2 100" xfId="416"/>
    <cellStyle name="Обычный 2 2 101" xfId="417"/>
    <cellStyle name="Обычный 2 2 102" xfId="418"/>
    <cellStyle name="Обычный 2 2 103" xfId="419"/>
    <cellStyle name="Обычный 2 2 104" xfId="420"/>
    <cellStyle name="Обычный 2 2 105" xfId="421"/>
    <cellStyle name="Обычный 2 2 106" xfId="422"/>
    <cellStyle name="Обычный 2 2 107" xfId="423"/>
    <cellStyle name="Обычный 2 2 108" xfId="424"/>
    <cellStyle name="Обычный 2 2 109" xfId="425"/>
    <cellStyle name="Обычный 2 2 11" xfId="426"/>
    <cellStyle name="Обычный 2 2 110" xfId="427"/>
    <cellStyle name="Обычный 2 2 111" xfId="428"/>
    <cellStyle name="Обычный 2 2 112" xfId="429"/>
    <cellStyle name="Обычный 2 2 113" xfId="430"/>
    <cellStyle name="Обычный 2 2 114" xfId="431"/>
    <cellStyle name="Обычный 2 2 115" xfId="432"/>
    <cellStyle name="Обычный 2 2 116" xfId="433"/>
    <cellStyle name="Обычный 2 2 117" xfId="434"/>
    <cellStyle name="Обычный 2 2 118" xfId="435"/>
    <cellStyle name="Обычный 2 2 119" xfId="436"/>
    <cellStyle name="Обычный 2 2 12" xfId="437"/>
    <cellStyle name="Обычный 2 2 120" xfId="438"/>
    <cellStyle name="Обычный 2 2 121" xfId="439"/>
    <cellStyle name="Обычный 2 2 122" xfId="440"/>
    <cellStyle name="Обычный 2 2 123" xfId="441"/>
    <cellStyle name="Обычный 2 2 124" xfId="442"/>
    <cellStyle name="Обычный 2 2 125" xfId="443"/>
    <cellStyle name="Обычный 2 2 126" xfId="444"/>
    <cellStyle name="Обычный 2 2 127" xfId="445"/>
    <cellStyle name="Обычный 2 2 128" xfId="446"/>
    <cellStyle name="Обычный 2 2 129" xfId="447"/>
    <cellStyle name="Обычный 2 2 13" xfId="448"/>
    <cellStyle name="Обычный 2 2 130" xfId="449"/>
    <cellStyle name="Обычный 2 2 131" xfId="450"/>
    <cellStyle name="Обычный 2 2 132" xfId="451"/>
    <cellStyle name="Обычный 2 2 133" xfId="452"/>
    <cellStyle name="Обычный 2 2 134" xfId="453"/>
    <cellStyle name="Обычный 2 2 135" xfId="454"/>
    <cellStyle name="Обычный 2 2 136" xfId="455"/>
    <cellStyle name="Обычный 2 2 137" xfId="456"/>
    <cellStyle name="Обычный 2 2 138" xfId="457"/>
    <cellStyle name="Обычный 2 2 139" xfId="458"/>
    <cellStyle name="Обычный 2 2 14" xfId="459"/>
    <cellStyle name="Обычный 2 2 140" xfId="460"/>
    <cellStyle name="Обычный 2 2 141" xfId="461"/>
    <cellStyle name="Обычный 2 2 142" xfId="462"/>
    <cellStyle name="Обычный 2 2 143" xfId="463"/>
    <cellStyle name="Обычный 2 2 144" xfId="464"/>
    <cellStyle name="Обычный 2 2 145" xfId="465"/>
    <cellStyle name="Обычный 2 2 146" xfId="466"/>
    <cellStyle name="Обычный 2 2 147" xfId="467"/>
    <cellStyle name="Обычный 2 2 148" xfId="468"/>
    <cellStyle name="Обычный 2 2 149" xfId="469"/>
    <cellStyle name="Обычный 2 2 15" xfId="470"/>
    <cellStyle name="Обычный 2 2 150" xfId="471"/>
    <cellStyle name="Обычный 2 2 151" xfId="472"/>
    <cellStyle name="Обычный 2 2 152" xfId="473"/>
    <cellStyle name="Обычный 2 2 153" xfId="474"/>
    <cellStyle name="Обычный 2 2 154" xfId="475"/>
    <cellStyle name="Обычный 2 2 155" xfId="476"/>
    <cellStyle name="Обычный 2 2 156" xfId="477"/>
    <cellStyle name="Обычный 2 2 157" xfId="478"/>
    <cellStyle name="Обычный 2 2 158" xfId="479"/>
    <cellStyle name="Обычный 2 2 159" xfId="480"/>
    <cellStyle name="Обычный 2 2 16" xfId="481"/>
    <cellStyle name="Обычный 2 2 160" xfId="482"/>
    <cellStyle name="Обычный 2 2 161" xfId="483"/>
    <cellStyle name="Обычный 2 2 162" xfId="484"/>
    <cellStyle name="Обычный 2 2 163" xfId="485"/>
    <cellStyle name="Обычный 2 2 164" xfId="486"/>
    <cellStyle name="Обычный 2 2 165" xfId="487"/>
    <cellStyle name="Обычный 2 2 166" xfId="488"/>
    <cellStyle name="Обычный 2 2 167" xfId="489"/>
    <cellStyle name="Обычный 2 2 168" xfId="490"/>
    <cellStyle name="Обычный 2 2 169" xfId="491"/>
    <cellStyle name="Обычный 2 2 17" xfId="492"/>
    <cellStyle name="Обычный 2 2 170" xfId="493"/>
    <cellStyle name="Обычный 2 2 171" xfId="494"/>
    <cellStyle name="Обычный 2 2 172" xfId="495"/>
    <cellStyle name="Обычный 2 2 173" xfId="496"/>
    <cellStyle name="Обычный 2 2 174" xfId="497"/>
    <cellStyle name="Обычный 2 2 175" xfId="498"/>
    <cellStyle name="Обычный 2 2 176" xfId="499"/>
    <cellStyle name="Обычный 2 2 177" xfId="500"/>
    <cellStyle name="Обычный 2 2 178" xfId="501"/>
    <cellStyle name="Обычный 2 2 179" xfId="502"/>
    <cellStyle name="Обычный 2 2 18" xfId="503"/>
    <cellStyle name="Обычный 2 2 180" xfId="504"/>
    <cellStyle name="Обычный 2 2 181" xfId="505"/>
    <cellStyle name="Обычный 2 2 182" xfId="506"/>
    <cellStyle name="Обычный 2 2 183" xfId="507"/>
    <cellStyle name="Обычный 2 2 184" xfId="508"/>
    <cellStyle name="Обычный 2 2 185" xfId="509"/>
    <cellStyle name="Обычный 2 2 186" xfId="510"/>
    <cellStyle name="Обычный 2 2 187" xfId="511"/>
    <cellStyle name="Обычный 2 2 188" xfId="512"/>
    <cellStyle name="Обычный 2 2 189" xfId="513"/>
    <cellStyle name="Обычный 2 2 19" xfId="514"/>
    <cellStyle name="Обычный 2 2 190" xfId="515"/>
    <cellStyle name="Обычный 2 2 191" xfId="516"/>
    <cellStyle name="Обычный 2 2 192" xfId="517"/>
    <cellStyle name="Обычный 2 2 193" xfId="518"/>
    <cellStyle name="Обычный 2 2 194" xfId="519"/>
    <cellStyle name="Обычный 2 2 195" xfId="520"/>
    <cellStyle name="Обычный 2 2 196" xfId="521"/>
    <cellStyle name="Обычный 2 2 197" xfId="522"/>
    <cellStyle name="Обычный 2 2 198" xfId="523"/>
    <cellStyle name="Обычный 2 2 199" xfId="524"/>
    <cellStyle name="Обычный 2 2 2" xfId="525"/>
    <cellStyle name="Обычный 2 2 2 2" xfId="526"/>
    <cellStyle name="Обычный 2 2 20" xfId="527"/>
    <cellStyle name="Обычный 2 2 200" xfId="528"/>
    <cellStyle name="Обычный 2 2 201" xfId="529"/>
    <cellStyle name="Обычный 2 2 202" xfId="530"/>
    <cellStyle name="Обычный 2 2 203" xfId="531"/>
    <cellStyle name="Обычный 2 2 204" xfId="532"/>
    <cellStyle name="Обычный 2 2 205" xfId="533"/>
    <cellStyle name="Обычный 2 2 21" xfId="534"/>
    <cellStyle name="Обычный 2 2 22" xfId="535"/>
    <cellStyle name="Обычный 2 2 23" xfId="536"/>
    <cellStyle name="Обычный 2 2 24" xfId="537"/>
    <cellStyle name="Обычный 2 2 25" xfId="538"/>
    <cellStyle name="Обычный 2 2 26" xfId="539"/>
    <cellStyle name="Обычный 2 2 27" xfId="540"/>
    <cellStyle name="Обычный 2 2 28" xfId="541"/>
    <cellStyle name="Обычный 2 2 29" xfId="542"/>
    <cellStyle name="Обычный 2 2 3" xfId="543"/>
    <cellStyle name="Обычный 2 2 3 2" xfId="544"/>
    <cellStyle name="Обычный 2 2 30" xfId="545"/>
    <cellStyle name="Обычный 2 2 31" xfId="546"/>
    <cellStyle name="Обычный 2 2 32" xfId="547"/>
    <cellStyle name="Обычный 2 2 33" xfId="548"/>
    <cellStyle name="Обычный 2 2 34" xfId="549"/>
    <cellStyle name="Обычный 2 2 35" xfId="550"/>
    <cellStyle name="Обычный 2 2 36" xfId="551"/>
    <cellStyle name="Обычный 2 2 37" xfId="552"/>
    <cellStyle name="Обычный 2 2 38" xfId="553"/>
    <cellStyle name="Обычный 2 2 39" xfId="554"/>
    <cellStyle name="Обычный 2 2 4" xfId="555"/>
    <cellStyle name="Обычный 2 2 4 2" xfId="556"/>
    <cellStyle name="Обычный 2 2 40" xfId="557"/>
    <cellStyle name="Обычный 2 2 41" xfId="558"/>
    <cellStyle name="Обычный 2 2 42" xfId="559"/>
    <cellStyle name="Обычный 2 2 43" xfId="560"/>
    <cellStyle name="Обычный 2 2 44" xfId="561"/>
    <cellStyle name="Обычный 2 2 45" xfId="562"/>
    <cellStyle name="Обычный 2 2 46" xfId="563"/>
    <cellStyle name="Обычный 2 2 47" xfId="564"/>
    <cellStyle name="Обычный 2 2 48" xfId="565"/>
    <cellStyle name="Обычный 2 2 49" xfId="566"/>
    <cellStyle name="Обычный 2 2 5" xfId="567"/>
    <cellStyle name="Обычный 2 2 5 2" xfId="568"/>
    <cellStyle name="Обычный 2 2 50" xfId="569"/>
    <cellStyle name="Обычный 2 2 51" xfId="570"/>
    <cellStyle name="Обычный 2 2 52" xfId="571"/>
    <cellStyle name="Обычный 2 2 53" xfId="572"/>
    <cellStyle name="Обычный 2 2 54" xfId="573"/>
    <cellStyle name="Обычный 2 2 55" xfId="574"/>
    <cellStyle name="Обычный 2 2 56" xfId="575"/>
    <cellStyle name="Обычный 2 2 57" xfId="576"/>
    <cellStyle name="Обычный 2 2 58" xfId="577"/>
    <cellStyle name="Обычный 2 2 59" xfId="578"/>
    <cellStyle name="Обычный 2 2 6" xfId="579"/>
    <cellStyle name="Обычный 2 2 60" xfId="580"/>
    <cellStyle name="Обычный 2 2 61" xfId="581"/>
    <cellStyle name="Обычный 2 2 62" xfId="582"/>
    <cellStyle name="Обычный 2 2 63" xfId="583"/>
    <cellStyle name="Обычный 2 2 64" xfId="584"/>
    <cellStyle name="Обычный 2 2 65" xfId="585"/>
    <cellStyle name="Обычный 2 2 66" xfId="586"/>
    <cellStyle name="Обычный 2 2 67" xfId="587"/>
    <cellStyle name="Обычный 2 2 68" xfId="588"/>
    <cellStyle name="Обычный 2 2 69" xfId="589"/>
    <cellStyle name="Обычный 2 2 7" xfId="590"/>
    <cellStyle name="Обычный 2 2 70" xfId="591"/>
    <cellStyle name="Обычный 2 2 71" xfId="592"/>
    <cellStyle name="Обычный 2 2 72" xfId="593"/>
    <cellStyle name="Обычный 2 2 73" xfId="594"/>
    <cellStyle name="Обычный 2 2 74" xfId="595"/>
    <cellStyle name="Обычный 2 2 75" xfId="596"/>
    <cellStyle name="Обычный 2 2 76" xfId="597"/>
    <cellStyle name="Обычный 2 2 77" xfId="598"/>
    <cellStyle name="Обычный 2 2 78" xfId="599"/>
    <cellStyle name="Обычный 2 2 79" xfId="600"/>
    <cellStyle name="Обычный 2 2 8" xfId="601"/>
    <cellStyle name="Обычный 2 2 80" xfId="602"/>
    <cellStyle name="Обычный 2 2 81" xfId="603"/>
    <cellStyle name="Обычный 2 2 82" xfId="604"/>
    <cellStyle name="Обычный 2 2 83" xfId="605"/>
    <cellStyle name="Обычный 2 2 84" xfId="606"/>
    <cellStyle name="Обычный 2 2 85" xfId="607"/>
    <cellStyle name="Обычный 2 2 86" xfId="608"/>
    <cellStyle name="Обычный 2 2 87" xfId="609"/>
    <cellStyle name="Обычный 2 2 88" xfId="610"/>
    <cellStyle name="Обычный 2 2 89" xfId="611"/>
    <cellStyle name="Обычный 2 2 9" xfId="612"/>
    <cellStyle name="Обычный 2 2 90" xfId="613"/>
    <cellStyle name="Обычный 2 2 91" xfId="614"/>
    <cellStyle name="Обычный 2 2 92" xfId="615"/>
    <cellStyle name="Обычный 2 2 93" xfId="616"/>
    <cellStyle name="Обычный 2 2 94" xfId="617"/>
    <cellStyle name="Обычный 2 2 95" xfId="618"/>
    <cellStyle name="Обычный 2 2 96" xfId="619"/>
    <cellStyle name="Обычный 2 2 97" xfId="620"/>
    <cellStyle name="Обычный 2 2 98" xfId="621"/>
    <cellStyle name="Обычный 2 2 99" xfId="622"/>
    <cellStyle name="Обычный 2 3" xfId="623"/>
    <cellStyle name="Обычный 2 3 2" xfId="624"/>
    <cellStyle name="Обычный 2 3 3" xfId="625"/>
    <cellStyle name="Обычный 2 4" xfId="626"/>
    <cellStyle name="Обычный 2 4 2" xfId="627"/>
    <cellStyle name="Обычный 2 4 2 2" xfId="628"/>
    <cellStyle name="Обычный 2 5" xfId="629"/>
    <cellStyle name="Обычный 2 6" xfId="630"/>
    <cellStyle name="Обычный 2 7" xfId="631"/>
    <cellStyle name="Обычный 2 8" xfId="632"/>
    <cellStyle name="Обычный 2 9" xfId="633"/>
    <cellStyle name="Обычный 2_24.06.в МФ госстандарт" xfId="634"/>
    <cellStyle name="Обычный 20" xfId="635"/>
    <cellStyle name="Обычный 20 10" xfId="636"/>
    <cellStyle name="Обычный 20 11" xfId="637"/>
    <cellStyle name="Обычный 20 2" xfId="638"/>
    <cellStyle name="Обычный 20 2 10" xfId="639"/>
    <cellStyle name="Обычный 20 2 2" xfId="640"/>
    <cellStyle name="Обычный 20 2 2 2" xfId="641"/>
    <cellStyle name="Обычный 20 2 2 3" xfId="642"/>
    <cellStyle name="Обычный 20 2 2 4" xfId="643"/>
    <cellStyle name="Обычный 20 2 2 5" xfId="644"/>
    <cellStyle name="Обычный 20 2 2 6" xfId="645"/>
    <cellStyle name="Обычный 20 2 2 7" xfId="646"/>
    <cellStyle name="Обычный 20 2 2 8" xfId="647"/>
    <cellStyle name="Обычный 20 2 2 9" xfId="648"/>
    <cellStyle name="Обычный 20 2 3" xfId="649"/>
    <cellStyle name="Обычный 20 2 4" xfId="650"/>
    <cellStyle name="Обычный 20 2 5" xfId="651"/>
    <cellStyle name="Обычный 20 2 6" xfId="652"/>
    <cellStyle name="Обычный 20 2 7" xfId="653"/>
    <cellStyle name="Обычный 20 2 8" xfId="654"/>
    <cellStyle name="Обычный 20 2 9" xfId="655"/>
    <cellStyle name="Обычный 20 3" xfId="656"/>
    <cellStyle name="Обычный 20 3 2" xfId="657"/>
    <cellStyle name="Обычный 20 3 3" xfId="658"/>
    <cellStyle name="Обычный 20 3 4" xfId="659"/>
    <cellStyle name="Обычный 20 3 5" xfId="660"/>
    <cellStyle name="Обычный 20 3 6" xfId="661"/>
    <cellStyle name="Обычный 20 3 7" xfId="662"/>
    <cellStyle name="Обычный 20 3 8" xfId="663"/>
    <cellStyle name="Обычный 20 3 9" xfId="664"/>
    <cellStyle name="Обычный 20 4" xfId="665"/>
    <cellStyle name="Обычный 20 5" xfId="666"/>
    <cellStyle name="Обычный 20 6" xfId="667"/>
    <cellStyle name="Обычный 20 7" xfId="668"/>
    <cellStyle name="Обычный 20 8" xfId="669"/>
    <cellStyle name="Обычный 20 9" xfId="670"/>
    <cellStyle name="Обычный 200" xfId="671"/>
    <cellStyle name="Обычный 201" xfId="672"/>
    <cellStyle name="Обычный 203" xfId="673"/>
    <cellStyle name="Обычный 204" xfId="674"/>
    <cellStyle name="Обычный 205" xfId="675"/>
    <cellStyle name="Обычный 206" xfId="676"/>
    <cellStyle name="Обычный 207" xfId="677"/>
    <cellStyle name="Обычный 208" xfId="678"/>
    <cellStyle name="Обычный 21" xfId="679"/>
    <cellStyle name="Обычный 21 2" xfId="680"/>
    <cellStyle name="Обычный 22" xfId="681"/>
    <cellStyle name="Обычный 22 10" xfId="682"/>
    <cellStyle name="Обычный 22 11" xfId="683"/>
    <cellStyle name="Обычный 22 2" xfId="684"/>
    <cellStyle name="Обычный 22 2 10" xfId="685"/>
    <cellStyle name="Обычный 22 2 2" xfId="686"/>
    <cellStyle name="Обычный 22 2 2 2" xfId="687"/>
    <cellStyle name="Обычный 22 2 2 3" xfId="688"/>
    <cellStyle name="Обычный 22 2 2 4" xfId="689"/>
    <cellStyle name="Обычный 22 2 2 5" xfId="690"/>
    <cellStyle name="Обычный 22 2 2 6" xfId="691"/>
    <cellStyle name="Обычный 22 2 2 7" xfId="692"/>
    <cellStyle name="Обычный 22 2 2 8" xfId="693"/>
    <cellStyle name="Обычный 22 2 2 9" xfId="694"/>
    <cellStyle name="Обычный 22 2 3" xfId="695"/>
    <cellStyle name="Обычный 22 2 4" xfId="696"/>
    <cellStyle name="Обычный 22 2 5" xfId="697"/>
    <cellStyle name="Обычный 22 2 6" xfId="698"/>
    <cellStyle name="Обычный 22 2 7" xfId="699"/>
    <cellStyle name="Обычный 22 2 8" xfId="700"/>
    <cellStyle name="Обычный 22 2 9" xfId="701"/>
    <cellStyle name="Обычный 22 3" xfId="702"/>
    <cellStyle name="Обычный 22 3 2" xfId="703"/>
    <cellStyle name="Обычный 22 3 3" xfId="704"/>
    <cellStyle name="Обычный 22 3 4" xfId="705"/>
    <cellStyle name="Обычный 22 3 5" xfId="706"/>
    <cellStyle name="Обычный 22 3 6" xfId="707"/>
    <cellStyle name="Обычный 22 3 7" xfId="708"/>
    <cellStyle name="Обычный 22 3 8" xfId="709"/>
    <cellStyle name="Обычный 22 3 9" xfId="710"/>
    <cellStyle name="Обычный 22 4" xfId="711"/>
    <cellStyle name="Обычный 22 5" xfId="712"/>
    <cellStyle name="Обычный 22 6" xfId="713"/>
    <cellStyle name="Обычный 22 7" xfId="714"/>
    <cellStyle name="Обычный 22 8" xfId="715"/>
    <cellStyle name="Обычный 22 9" xfId="716"/>
    <cellStyle name="Обычный 23" xfId="717"/>
    <cellStyle name="Обычный 23 10" xfId="718"/>
    <cellStyle name="Обычный 23 2" xfId="719"/>
    <cellStyle name="Обычный 23 2 2" xfId="720"/>
    <cellStyle name="Обычный 23 2 3" xfId="721"/>
    <cellStyle name="Обычный 23 2 4" xfId="722"/>
    <cellStyle name="Обычный 23 2 5" xfId="723"/>
    <cellStyle name="Обычный 23 2 6" xfId="724"/>
    <cellStyle name="Обычный 23 2 7" xfId="725"/>
    <cellStyle name="Обычный 23 2 8" xfId="726"/>
    <cellStyle name="Обычный 23 2 9" xfId="727"/>
    <cellStyle name="Обычный 23 3" xfId="728"/>
    <cellStyle name="Обычный 23 4" xfId="729"/>
    <cellStyle name="Обычный 23 5" xfId="730"/>
    <cellStyle name="Обычный 23 6" xfId="731"/>
    <cellStyle name="Обычный 23 7" xfId="732"/>
    <cellStyle name="Обычный 23 8" xfId="733"/>
    <cellStyle name="Обычный 23 9" xfId="734"/>
    <cellStyle name="Обычный 24" xfId="735"/>
    <cellStyle name="Обычный 24 10" xfId="736"/>
    <cellStyle name="Обычный 24 2" xfId="737"/>
    <cellStyle name="Обычный 24 2 2" xfId="738"/>
    <cellStyle name="Обычный 24 2 3" xfId="739"/>
    <cellStyle name="Обычный 24 2 4" xfId="740"/>
    <cellStyle name="Обычный 24 2 5" xfId="741"/>
    <cellStyle name="Обычный 24 2 6" xfId="742"/>
    <cellStyle name="Обычный 24 2 7" xfId="743"/>
    <cellStyle name="Обычный 24 2 8" xfId="744"/>
    <cellStyle name="Обычный 24 2 9" xfId="745"/>
    <cellStyle name="Обычный 24 3" xfId="746"/>
    <cellStyle name="Обычный 24 4" xfId="747"/>
    <cellStyle name="Обычный 24 5" xfId="748"/>
    <cellStyle name="Обычный 24 6" xfId="749"/>
    <cellStyle name="Обычный 24 7" xfId="750"/>
    <cellStyle name="Обычный 24 8" xfId="751"/>
    <cellStyle name="Обычный 24 9" xfId="752"/>
    <cellStyle name="Обычный 25" xfId="753"/>
    <cellStyle name="Обычный 25 2" xfId="754"/>
    <cellStyle name="Обычный 26" xfId="755"/>
    <cellStyle name="Обычный 26 10" xfId="756"/>
    <cellStyle name="Обычный 26 2" xfId="757"/>
    <cellStyle name="Обычный 26 2 2" xfId="758"/>
    <cellStyle name="Обычный 26 2 3" xfId="759"/>
    <cellStyle name="Обычный 26 2 4" xfId="760"/>
    <cellStyle name="Обычный 26 2 5" xfId="761"/>
    <cellStyle name="Обычный 26 2 6" xfId="762"/>
    <cellStyle name="Обычный 26 2 7" xfId="763"/>
    <cellStyle name="Обычный 26 2 8" xfId="764"/>
    <cellStyle name="Обычный 26 2 9" xfId="765"/>
    <cellStyle name="Обычный 26 3" xfId="766"/>
    <cellStyle name="Обычный 26 4" xfId="767"/>
    <cellStyle name="Обычный 26 5" xfId="768"/>
    <cellStyle name="Обычный 26 6" xfId="769"/>
    <cellStyle name="Обычный 26 7" xfId="770"/>
    <cellStyle name="Обычный 26 8" xfId="771"/>
    <cellStyle name="Обычный 26 9" xfId="772"/>
    <cellStyle name="Обычный 27" xfId="773"/>
    <cellStyle name="Обычный 27 2" xfId="774"/>
    <cellStyle name="Обычный 28" xfId="775"/>
    <cellStyle name="Обычный 29" xfId="776"/>
    <cellStyle name="Обычный 3" xfId="777"/>
    <cellStyle name="Обычный 3 10" xfId="778"/>
    <cellStyle name="Обычный 3 11" xfId="779"/>
    <cellStyle name="Обычный 3 12" xfId="780"/>
    <cellStyle name="Обычный 3 13" xfId="781"/>
    <cellStyle name="Обычный 3 14" xfId="782"/>
    <cellStyle name="Обычный 3 15" xfId="783"/>
    <cellStyle name="Обычный 3 2" xfId="784"/>
    <cellStyle name="Обычный 3 2 2" xfId="785"/>
    <cellStyle name="Обычный 3 2 2 2" xfId="786"/>
    <cellStyle name="Обычный 3 3" xfId="787"/>
    <cellStyle name="Обычный 3 3 2" xfId="788"/>
    <cellStyle name="Обычный 3 3 3" xfId="789"/>
    <cellStyle name="Обычный 3 4" xfId="790"/>
    <cellStyle name="Обычный 3 4 10" xfId="791"/>
    <cellStyle name="Обычный 3 4 2" xfId="792"/>
    <cellStyle name="Обычный 3 4 2 2" xfId="793"/>
    <cellStyle name="Обычный 3 4 2 3" xfId="794"/>
    <cellStyle name="Обычный 3 4 2 4" xfId="795"/>
    <cellStyle name="Обычный 3 4 2 5" xfId="796"/>
    <cellStyle name="Обычный 3 4 2 6" xfId="797"/>
    <cellStyle name="Обычный 3 4 2 7" xfId="798"/>
    <cellStyle name="Обычный 3 4 2 8" xfId="799"/>
    <cellStyle name="Обычный 3 4 2 9" xfId="800"/>
    <cellStyle name="Обычный 3 4 3" xfId="801"/>
    <cellStyle name="Обычный 3 4 4" xfId="802"/>
    <cellStyle name="Обычный 3 4 5" xfId="803"/>
    <cellStyle name="Обычный 3 4 6" xfId="804"/>
    <cellStyle name="Обычный 3 4 7" xfId="805"/>
    <cellStyle name="Обычный 3 4 8" xfId="806"/>
    <cellStyle name="Обычный 3 4 9" xfId="807"/>
    <cellStyle name="Обычный 3 5" xfId="808"/>
    <cellStyle name="Обычный 3 5 10" xfId="809"/>
    <cellStyle name="Обычный 3 5 2" xfId="810"/>
    <cellStyle name="Обычный 3 5 2 2" xfId="811"/>
    <cellStyle name="Обычный 3 5 2 3" xfId="812"/>
    <cellStyle name="Обычный 3 5 2 4" xfId="813"/>
    <cellStyle name="Обычный 3 5 2 5" xfId="814"/>
    <cellStyle name="Обычный 3 5 2 6" xfId="815"/>
    <cellStyle name="Обычный 3 5 2 7" xfId="816"/>
    <cellStyle name="Обычный 3 5 2 8" xfId="817"/>
    <cellStyle name="Обычный 3 5 2 9" xfId="818"/>
    <cellStyle name="Обычный 3 5 3" xfId="819"/>
    <cellStyle name="Обычный 3 5 4" xfId="820"/>
    <cellStyle name="Обычный 3 5 5" xfId="821"/>
    <cellStyle name="Обычный 3 5 6" xfId="822"/>
    <cellStyle name="Обычный 3 5 7" xfId="823"/>
    <cellStyle name="Обычный 3 5 8" xfId="824"/>
    <cellStyle name="Обычный 3 5 9" xfId="825"/>
    <cellStyle name="Обычный 3 6" xfId="826"/>
    <cellStyle name="Обычный 3 6 2" xfId="827"/>
    <cellStyle name="Обычный 3 7" xfId="828"/>
    <cellStyle name="Обычный 3 7 2" xfId="829"/>
    <cellStyle name="Обычный 3 7 3" xfId="830"/>
    <cellStyle name="Обычный 3 7 4" xfId="831"/>
    <cellStyle name="Обычный 3 7 5" xfId="832"/>
    <cellStyle name="Обычный 3 7 6" xfId="833"/>
    <cellStyle name="Обычный 3 7 7" xfId="834"/>
    <cellStyle name="Обычный 3 7 8" xfId="835"/>
    <cellStyle name="Обычный 3 7 9" xfId="836"/>
    <cellStyle name="Обычный 3 8" xfId="837"/>
    <cellStyle name="Обычный 3 9" xfId="838"/>
    <cellStyle name="Обычный 30" xfId="839"/>
    <cellStyle name="Обычный 31" xfId="840"/>
    <cellStyle name="Обычный 32" xfId="841"/>
    <cellStyle name="Обычный 33" xfId="842"/>
    <cellStyle name="Обычный 34" xfId="843"/>
    <cellStyle name="Обычный 35" xfId="844"/>
    <cellStyle name="Обычный 37" xfId="845"/>
    <cellStyle name="Обычный 39" xfId="846"/>
    <cellStyle name="Обычный 4" xfId="847"/>
    <cellStyle name="Обычный 4 10" xfId="848"/>
    <cellStyle name="Обычный 4 11" xfId="849"/>
    <cellStyle name="Обычный 4 12" xfId="850"/>
    <cellStyle name="Обычный 4 13" xfId="851"/>
    <cellStyle name="Обычный 4 2" xfId="852"/>
    <cellStyle name="Обычный 4 2 10" xfId="853"/>
    <cellStyle name="Обычный 4 2 11" xfId="854"/>
    <cellStyle name="Обычный 4 2 12" xfId="855"/>
    <cellStyle name="Обычный 4 2 2" xfId="856"/>
    <cellStyle name="Обычный 4 2 2 10" xfId="857"/>
    <cellStyle name="Обычный 4 2 2 11" xfId="858"/>
    <cellStyle name="Обычный 4 2 2 2" xfId="859"/>
    <cellStyle name="Обычный 4 2 2 2 10" xfId="860"/>
    <cellStyle name="Обычный 4 2 2 2 2" xfId="861"/>
    <cellStyle name="Обычный 4 2 2 2 2 2" xfId="862"/>
    <cellStyle name="Обычный 4 2 2 2 2 3" xfId="863"/>
    <cellStyle name="Обычный 4 2 2 2 2 4" xfId="864"/>
    <cellStyle name="Обычный 4 2 2 2 2 5" xfId="865"/>
    <cellStyle name="Обычный 4 2 2 2 2 6" xfId="866"/>
    <cellStyle name="Обычный 4 2 2 2 2 7" xfId="867"/>
    <cellStyle name="Обычный 4 2 2 2 2 8" xfId="868"/>
    <cellStyle name="Обычный 4 2 2 2 2 9" xfId="869"/>
    <cellStyle name="Обычный 4 2 2 2 3" xfId="870"/>
    <cellStyle name="Обычный 4 2 2 2 4" xfId="871"/>
    <cellStyle name="Обычный 4 2 2 2 5" xfId="872"/>
    <cellStyle name="Обычный 4 2 2 2 6" xfId="873"/>
    <cellStyle name="Обычный 4 2 2 2 7" xfId="874"/>
    <cellStyle name="Обычный 4 2 2 2 8" xfId="875"/>
    <cellStyle name="Обычный 4 2 2 2 9" xfId="876"/>
    <cellStyle name="Обычный 4 2 2 3" xfId="877"/>
    <cellStyle name="Обычный 4 2 2 3 2" xfId="878"/>
    <cellStyle name="Обычный 4 2 2 3 3" xfId="879"/>
    <cellStyle name="Обычный 4 2 2 3 4" xfId="880"/>
    <cellStyle name="Обычный 4 2 2 3 5" xfId="881"/>
    <cellStyle name="Обычный 4 2 2 3 6" xfId="882"/>
    <cellStyle name="Обычный 4 2 2 3 7" xfId="883"/>
    <cellStyle name="Обычный 4 2 2 3 8" xfId="884"/>
    <cellStyle name="Обычный 4 2 2 3 9" xfId="885"/>
    <cellStyle name="Обычный 4 2 2 4" xfId="886"/>
    <cellStyle name="Обычный 4 2 2 5" xfId="887"/>
    <cellStyle name="Обычный 4 2 2 6" xfId="888"/>
    <cellStyle name="Обычный 4 2 2 7" xfId="889"/>
    <cellStyle name="Обычный 4 2 2 8" xfId="890"/>
    <cellStyle name="Обычный 4 2 2 9" xfId="891"/>
    <cellStyle name="Обычный 4 2 3" xfId="892"/>
    <cellStyle name="Обычный 4 2 3 10" xfId="893"/>
    <cellStyle name="Обычный 4 2 3 2" xfId="894"/>
    <cellStyle name="Обычный 4 2 3 2 2" xfId="895"/>
    <cellStyle name="Обычный 4 2 3 2 3" xfId="896"/>
    <cellStyle name="Обычный 4 2 3 2 4" xfId="897"/>
    <cellStyle name="Обычный 4 2 3 2 5" xfId="898"/>
    <cellStyle name="Обычный 4 2 3 2 6" xfId="899"/>
    <cellStyle name="Обычный 4 2 3 2 7" xfId="900"/>
    <cellStyle name="Обычный 4 2 3 2 8" xfId="901"/>
    <cellStyle name="Обычный 4 2 3 2 9" xfId="902"/>
    <cellStyle name="Обычный 4 2 3 3" xfId="903"/>
    <cellStyle name="Обычный 4 2 3 4" xfId="904"/>
    <cellStyle name="Обычный 4 2 3 5" xfId="905"/>
    <cellStyle name="Обычный 4 2 3 6" xfId="906"/>
    <cellStyle name="Обычный 4 2 3 7" xfId="907"/>
    <cellStyle name="Обычный 4 2 3 8" xfId="908"/>
    <cellStyle name="Обычный 4 2 3 9" xfId="909"/>
    <cellStyle name="Обычный 4 2 4" xfId="910"/>
    <cellStyle name="Обычный 4 2 4 2" xfId="911"/>
    <cellStyle name="Обычный 4 2 4 3" xfId="912"/>
    <cellStyle name="Обычный 4 2 4 4" xfId="913"/>
    <cellStyle name="Обычный 4 2 4 5" xfId="914"/>
    <cellStyle name="Обычный 4 2 4 6" xfId="915"/>
    <cellStyle name="Обычный 4 2 4 7" xfId="916"/>
    <cellStyle name="Обычный 4 2 4 8" xfId="917"/>
    <cellStyle name="Обычный 4 2 4 9" xfId="918"/>
    <cellStyle name="Обычный 4 2 5" xfId="919"/>
    <cellStyle name="Обычный 4 2 6" xfId="920"/>
    <cellStyle name="Обычный 4 2 7" xfId="921"/>
    <cellStyle name="Обычный 4 2 8" xfId="922"/>
    <cellStyle name="Обычный 4 2 9" xfId="923"/>
    <cellStyle name="Обычный 4 3" xfId="924"/>
    <cellStyle name="Обычный 4 3 2" xfId="925"/>
    <cellStyle name="Обычный 4 4" xfId="926"/>
    <cellStyle name="Обычный 4 5" xfId="927"/>
    <cellStyle name="Обычный 4 5 2" xfId="928"/>
    <cellStyle name="Обычный 4 5 3" xfId="929"/>
    <cellStyle name="Обычный 4 5 4" xfId="930"/>
    <cellStyle name="Обычный 4 5 5" xfId="931"/>
    <cellStyle name="Обычный 4 5 6" xfId="932"/>
    <cellStyle name="Обычный 4 5 7" xfId="933"/>
    <cellStyle name="Обычный 4 5 8" xfId="934"/>
    <cellStyle name="Обычный 4 5 9" xfId="935"/>
    <cellStyle name="Обычный 4 6" xfId="936"/>
    <cellStyle name="Обычный 4 7" xfId="937"/>
    <cellStyle name="Обычный 4 8" xfId="938"/>
    <cellStyle name="Обычный 4 9" xfId="939"/>
    <cellStyle name="Обычный 40" xfId="940"/>
    <cellStyle name="Обычный 41" xfId="941"/>
    <cellStyle name="Обычный 42" xfId="942"/>
    <cellStyle name="Обычный 44" xfId="943"/>
    <cellStyle name="Обычный 45" xfId="944"/>
    <cellStyle name="Обычный 47" xfId="945"/>
    <cellStyle name="Обычный 48" xfId="946"/>
    <cellStyle name="Обычный 5" xfId="947"/>
    <cellStyle name="Обычный 5 10" xfId="948"/>
    <cellStyle name="Обычный 5 11" xfId="949"/>
    <cellStyle name="Обычный 5 12" xfId="950"/>
    <cellStyle name="Обычный 5 13" xfId="951"/>
    <cellStyle name="Обычный 5 14" xfId="952"/>
    <cellStyle name="Обычный 5 15" xfId="953"/>
    <cellStyle name="Обычный 5 2" xfId="954"/>
    <cellStyle name="Обычный 5 2 10" xfId="955"/>
    <cellStyle name="Обычный 5 2 11" xfId="956"/>
    <cellStyle name="Обычный 5 2 12" xfId="957"/>
    <cellStyle name="Обычный 5 2 2" xfId="958"/>
    <cellStyle name="Обычный 5 2 2 10" xfId="959"/>
    <cellStyle name="Обычный 5 2 2 11" xfId="960"/>
    <cellStyle name="Обычный 5 2 2 2" xfId="961"/>
    <cellStyle name="Обычный 5 2 2 2 10" xfId="962"/>
    <cellStyle name="Обычный 5 2 2 2 2" xfId="963"/>
    <cellStyle name="Обычный 5 2 2 2 2 2" xfId="964"/>
    <cellStyle name="Обычный 5 2 2 2 2 3" xfId="965"/>
    <cellStyle name="Обычный 5 2 2 2 2 4" xfId="966"/>
    <cellStyle name="Обычный 5 2 2 2 2 5" xfId="967"/>
    <cellStyle name="Обычный 5 2 2 2 2 6" xfId="968"/>
    <cellStyle name="Обычный 5 2 2 2 2 7" xfId="969"/>
    <cellStyle name="Обычный 5 2 2 2 2 8" xfId="970"/>
    <cellStyle name="Обычный 5 2 2 2 2 9" xfId="971"/>
    <cellStyle name="Обычный 5 2 2 2 3" xfId="972"/>
    <cellStyle name="Обычный 5 2 2 2 4" xfId="973"/>
    <cellStyle name="Обычный 5 2 2 2 5" xfId="974"/>
    <cellStyle name="Обычный 5 2 2 2 6" xfId="975"/>
    <cellStyle name="Обычный 5 2 2 2 7" xfId="976"/>
    <cellStyle name="Обычный 5 2 2 2 8" xfId="977"/>
    <cellStyle name="Обычный 5 2 2 2 9" xfId="978"/>
    <cellStyle name="Обычный 5 2 2 3" xfId="979"/>
    <cellStyle name="Обычный 5 2 2 3 2" xfId="980"/>
    <cellStyle name="Обычный 5 2 2 3 3" xfId="981"/>
    <cellStyle name="Обычный 5 2 2 3 4" xfId="982"/>
    <cellStyle name="Обычный 5 2 2 3 5" xfId="983"/>
    <cellStyle name="Обычный 5 2 2 3 6" xfId="984"/>
    <cellStyle name="Обычный 5 2 2 3 7" xfId="985"/>
    <cellStyle name="Обычный 5 2 2 3 8" xfId="986"/>
    <cellStyle name="Обычный 5 2 2 3 9" xfId="987"/>
    <cellStyle name="Обычный 5 2 2 4" xfId="988"/>
    <cellStyle name="Обычный 5 2 2 5" xfId="989"/>
    <cellStyle name="Обычный 5 2 2 6" xfId="990"/>
    <cellStyle name="Обычный 5 2 2 7" xfId="991"/>
    <cellStyle name="Обычный 5 2 2 8" xfId="992"/>
    <cellStyle name="Обычный 5 2 2 9" xfId="993"/>
    <cellStyle name="Обычный 5 2 3" xfId="994"/>
    <cellStyle name="Обычный 5 2 3 10" xfId="995"/>
    <cellStyle name="Обычный 5 2 3 2" xfId="996"/>
    <cellStyle name="Обычный 5 2 3 2 2" xfId="997"/>
    <cellStyle name="Обычный 5 2 3 2 3" xfId="998"/>
    <cellStyle name="Обычный 5 2 3 2 4" xfId="999"/>
    <cellStyle name="Обычный 5 2 3 2 5" xfId="1000"/>
    <cellStyle name="Обычный 5 2 3 2 6" xfId="1001"/>
    <cellStyle name="Обычный 5 2 3 2 7" xfId="1002"/>
    <cellStyle name="Обычный 5 2 3 2 8" xfId="1003"/>
    <cellStyle name="Обычный 5 2 3 2 9" xfId="1004"/>
    <cellStyle name="Обычный 5 2 3 3" xfId="1005"/>
    <cellStyle name="Обычный 5 2 3 4" xfId="1006"/>
    <cellStyle name="Обычный 5 2 3 5" xfId="1007"/>
    <cellStyle name="Обычный 5 2 3 6" xfId="1008"/>
    <cellStyle name="Обычный 5 2 3 7" xfId="1009"/>
    <cellStyle name="Обычный 5 2 3 8" xfId="1010"/>
    <cellStyle name="Обычный 5 2 3 9" xfId="1011"/>
    <cellStyle name="Обычный 5 2 4" xfId="1012"/>
    <cellStyle name="Обычный 5 2 4 2" xfId="1013"/>
    <cellStyle name="Обычный 5 2 4 3" xfId="1014"/>
    <cellStyle name="Обычный 5 2 4 4" xfId="1015"/>
    <cellStyle name="Обычный 5 2 4 5" xfId="1016"/>
    <cellStyle name="Обычный 5 2 4 6" xfId="1017"/>
    <cellStyle name="Обычный 5 2 4 7" xfId="1018"/>
    <cellStyle name="Обычный 5 2 4 8" xfId="1019"/>
    <cellStyle name="Обычный 5 2 4 9" xfId="1020"/>
    <cellStyle name="Обычный 5 2 5" xfId="1021"/>
    <cellStyle name="Обычный 5 2 6" xfId="1022"/>
    <cellStyle name="Обычный 5 2 7" xfId="1023"/>
    <cellStyle name="Обычный 5 2 8" xfId="1024"/>
    <cellStyle name="Обычный 5 2 9" xfId="1025"/>
    <cellStyle name="Обычный 5 3" xfId="1026"/>
    <cellStyle name="Обычный 5 3 10" xfId="1027"/>
    <cellStyle name="Обычный 5 3 11" xfId="1028"/>
    <cellStyle name="Обычный 5 3 2" xfId="1029"/>
    <cellStyle name="Обычный 5 3 2 10" xfId="1030"/>
    <cellStyle name="Обычный 5 3 2 2" xfId="1031"/>
    <cellStyle name="Обычный 5 3 2 2 2" xfId="1032"/>
    <cellStyle name="Обычный 5 3 2 2 3" xfId="1033"/>
    <cellStyle name="Обычный 5 3 2 2 4" xfId="1034"/>
    <cellStyle name="Обычный 5 3 2 2 5" xfId="1035"/>
    <cellStyle name="Обычный 5 3 2 2 6" xfId="1036"/>
    <cellStyle name="Обычный 5 3 2 2 7" xfId="1037"/>
    <cellStyle name="Обычный 5 3 2 2 8" xfId="1038"/>
    <cellStyle name="Обычный 5 3 2 2 9" xfId="1039"/>
    <cellStyle name="Обычный 5 3 2 3" xfId="1040"/>
    <cellStyle name="Обычный 5 3 2 4" xfId="1041"/>
    <cellStyle name="Обычный 5 3 2 5" xfId="1042"/>
    <cellStyle name="Обычный 5 3 2 6" xfId="1043"/>
    <cellStyle name="Обычный 5 3 2 7" xfId="1044"/>
    <cellStyle name="Обычный 5 3 2 8" xfId="1045"/>
    <cellStyle name="Обычный 5 3 2 9" xfId="1046"/>
    <cellStyle name="Обычный 5 3 3" xfId="1047"/>
    <cellStyle name="Обычный 5 3 3 2" xfId="1048"/>
    <cellStyle name="Обычный 5 3 3 3" xfId="1049"/>
    <cellStyle name="Обычный 5 3 3 4" xfId="1050"/>
    <cellStyle name="Обычный 5 3 3 5" xfId="1051"/>
    <cellStyle name="Обычный 5 3 3 6" xfId="1052"/>
    <cellStyle name="Обычный 5 3 3 7" xfId="1053"/>
    <cellStyle name="Обычный 5 3 3 8" xfId="1054"/>
    <cellStyle name="Обычный 5 3 3 9" xfId="1055"/>
    <cellStyle name="Обычный 5 3 4" xfId="1056"/>
    <cellStyle name="Обычный 5 3 5" xfId="1057"/>
    <cellStyle name="Обычный 5 3 6" xfId="1058"/>
    <cellStyle name="Обычный 5 3 7" xfId="1059"/>
    <cellStyle name="Обычный 5 3 8" xfId="1060"/>
    <cellStyle name="Обычный 5 3 9" xfId="1061"/>
    <cellStyle name="Обычный 5 4" xfId="1062"/>
    <cellStyle name="Обычный 5 5" xfId="1063"/>
    <cellStyle name="Обычный 5 5 10" xfId="1064"/>
    <cellStyle name="Обычный 5 5 2" xfId="1065"/>
    <cellStyle name="Обычный 5 5 2 2" xfId="1066"/>
    <cellStyle name="Обычный 5 5 2 3" xfId="1067"/>
    <cellStyle name="Обычный 5 5 2 4" xfId="1068"/>
    <cellStyle name="Обычный 5 5 2 5" xfId="1069"/>
    <cellStyle name="Обычный 5 5 2 6" xfId="1070"/>
    <cellStyle name="Обычный 5 5 2 7" xfId="1071"/>
    <cellStyle name="Обычный 5 5 2 8" xfId="1072"/>
    <cellStyle name="Обычный 5 5 2 9" xfId="1073"/>
    <cellStyle name="Обычный 5 5 3" xfId="1074"/>
    <cellStyle name="Обычный 5 5 4" xfId="1075"/>
    <cellStyle name="Обычный 5 5 5" xfId="1076"/>
    <cellStyle name="Обычный 5 5 6" xfId="1077"/>
    <cellStyle name="Обычный 5 5 7" xfId="1078"/>
    <cellStyle name="Обычный 5 5 8" xfId="1079"/>
    <cellStyle name="Обычный 5 5 9" xfId="1080"/>
    <cellStyle name="Обычный 5 6" xfId="1081"/>
    <cellStyle name="Обычный 5 6 10" xfId="1082"/>
    <cellStyle name="Обычный 5 6 2" xfId="1083"/>
    <cellStyle name="Обычный 5 6 2 2" xfId="1084"/>
    <cellStyle name="Обычный 5 6 2 3" xfId="1085"/>
    <cellStyle name="Обычный 5 6 2 4" xfId="1086"/>
    <cellStyle name="Обычный 5 6 2 5" xfId="1087"/>
    <cellStyle name="Обычный 5 6 2 6" xfId="1088"/>
    <cellStyle name="Обычный 5 6 2 7" xfId="1089"/>
    <cellStyle name="Обычный 5 6 2 8" xfId="1090"/>
    <cellStyle name="Обычный 5 6 2 9" xfId="1091"/>
    <cellStyle name="Обычный 5 6 3" xfId="1092"/>
    <cellStyle name="Обычный 5 6 4" xfId="1093"/>
    <cellStyle name="Обычный 5 6 5" xfId="1094"/>
    <cellStyle name="Обычный 5 6 6" xfId="1095"/>
    <cellStyle name="Обычный 5 6 7" xfId="1096"/>
    <cellStyle name="Обычный 5 6 8" xfId="1097"/>
    <cellStyle name="Обычный 5 6 9" xfId="1098"/>
    <cellStyle name="Обычный 5 7" xfId="1099"/>
    <cellStyle name="Обычный 5 7 2" xfId="1100"/>
    <cellStyle name="Обычный 5 7 3" xfId="1101"/>
    <cellStyle name="Обычный 5 7 4" xfId="1102"/>
    <cellStyle name="Обычный 5 7 5" xfId="1103"/>
    <cellStyle name="Обычный 5 7 6" xfId="1104"/>
    <cellStyle name="Обычный 5 7 7" xfId="1105"/>
    <cellStyle name="Обычный 5 7 8" xfId="1106"/>
    <cellStyle name="Обычный 5 7 9" xfId="1107"/>
    <cellStyle name="Обычный 5 8" xfId="1108"/>
    <cellStyle name="Обычный 5 9" xfId="1109"/>
    <cellStyle name="Обычный 50" xfId="1110"/>
    <cellStyle name="Обычный 52" xfId="1111"/>
    <cellStyle name="Обычный 53" xfId="1112"/>
    <cellStyle name="Обычный 54" xfId="1113"/>
    <cellStyle name="Обычный 55" xfId="1114"/>
    <cellStyle name="Обычный 56" xfId="1115"/>
    <cellStyle name="Обычный 57" xfId="1116"/>
    <cellStyle name="Обычный 58" xfId="1117"/>
    <cellStyle name="Обычный 59" xfId="1118"/>
    <cellStyle name="Обычный 6" xfId="1119"/>
    <cellStyle name="Обычный 6 10" xfId="1120"/>
    <cellStyle name="Обычный 6 11" xfId="1121"/>
    <cellStyle name="Обычный 6 12" xfId="1122"/>
    <cellStyle name="Обычный 6 13" xfId="1123"/>
    <cellStyle name="Обычный 6 14" xfId="1124"/>
    <cellStyle name="Обычный 6 15" xfId="1125"/>
    <cellStyle name="Обычный 6 2" xfId="1126"/>
    <cellStyle name="Обычный 6 2 10" xfId="1127"/>
    <cellStyle name="Обычный 6 2 11" xfId="1128"/>
    <cellStyle name="Обычный 6 2 2" xfId="1129"/>
    <cellStyle name="Обычный 6 2 2 10" xfId="1130"/>
    <cellStyle name="Обычный 6 2 2 2" xfId="1131"/>
    <cellStyle name="Обычный 6 2 2 2 2" xfId="1132"/>
    <cellStyle name="Обычный 6 2 2 2 3" xfId="1133"/>
    <cellStyle name="Обычный 6 2 2 2 4" xfId="1134"/>
    <cellStyle name="Обычный 6 2 2 2 5" xfId="1135"/>
    <cellStyle name="Обычный 6 2 2 2 6" xfId="1136"/>
    <cellStyle name="Обычный 6 2 2 2 7" xfId="1137"/>
    <cellStyle name="Обычный 6 2 2 2 8" xfId="1138"/>
    <cellStyle name="Обычный 6 2 2 2 9" xfId="1139"/>
    <cellStyle name="Обычный 6 2 2 3" xfId="1140"/>
    <cellStyle name="Обычный 6 2 2 4" xfId="1141"/>
    <cellStyle name="Обычный 6 2 2 5" xfId="1142"/>
    <cellStyle name="Обычный 6 2 2 6" xfId="1143"/>
    <cellStyle name="Обычный 6 2 2 7" xfId="1144"/>
    <cellStyle name="Обычный 6 2 2 8" xfId="1145"/>
    <cellStyle name="Обычный 6 2 2 9" xfId="1146"/>
    <cellStyle name="Обычный 6 2 3" xfId="1147"/>
    <cellStyle name="Обычный 6 2 3 2" xfId="1148"/>
    <cellStyle name="Обычный 6 2 3 3" xfId="1149"/>
    <cellStyle name="Обычный 6 2 3 4" xfId="1150"/>
    <cellStyle name="Обычный 6 2 3 5" xfId="1151"/>
    <cellStyle name="Обычный 6 2 3 6" xfId="1152"/>
    <cellStyle name="Обычный 6 2 3 7" xfId="1153"/>
    <cellStyle name="Обычный 6 2 3 8" xfId="1154"/>
    <cellStyle name="Обычный 6 2 3 9" xfId="1155"/>
    <cellStyle name="Обычный 6 2 4" xfId="1156"/>
    <cellStyle name="Обычный 6 2 5" xfId="1157"/>
    <cellStyle name="Обычный 6 2 6" xfId="1158"/>
    <cellStyle name="Обычный 6 2 7" xfId="1159"/>
    <cellStyle name="Обычный 6 2 8" xfId="1160"/>
    <cellStyle name="Обычный 6 2 9" xfId="1161"/>
    <cellStyle name="Обычный 6 3" xfId="1162"/>
    <cellStyle name="Обычный 6 4" xfId="1163"/>
    <cellStyle name="Обычный 6 5" xfId="1164"/>
    <cellStyle name="Обычный 6 5 10" xfId="1165"/>
    <cellStyle name="Обычный 6 5 2" xfId="1166"/>
    <cellStyle name="Обычный 6 5 2 2" xfId="1167"/>
    <cellStyle name="Обычный 6 5 2 3" xfId="1168"/>
    <cellStyle name="Обычный 6 5 2 4" xfId="1169"/>
    <cellStyle name="Обычный 6 5 2 5" xfId="1170"/>
    <cellStyle name="Обычный 6 5 2 6" xfId="1171"/>
    <cellStyle name="Обычный 6 5 2 7" xfId="1172"/>
    <cellStyle name="Обычный 6 5 2 8" xfId="1173"/>
    <cellStyle name="Обычный 6 5 2 9" xfId="1174"/>
    <cellStyle name="Обычный 6 5 3" xfId="1175"/>
    <cellStyle name="Обычный 6 5 4" xfId="1176"/>
    <cellStyle name="Обычный 6 5 5" xfId="1177"/>
    <cellStyle name="Обычный 6 5 6" xfId="1178"/>
    <cellStyle name="Обычный 6 5 7" xfId="1179"/>
    <cellStyle name="Обычный 6 5 8" xfId="1180"/>
    <cellStyle name="Обычный 6 5 9" xfId="1181"/>
    <cellStyle name="Обычный 6 6" xfId="1182"/>
    <cellStyle name="Обычный 6 6 10" xfId="1183"/>
    <cellStyle name="Обычный 6 6 2" xfId="1184"/>
    <cellStyle name="Обычный 6 6 2 2" xfId="1185"/>
    <cellStyle name="Обычный 6 6 2 3" xfId="1186"/>
    <cellStyle name="Обычный 6 6 2 4" xfId="1187"/>
    <cellStyle name="Обычный 6 6 2 5" xfId="1188"/>
    <cellStyle name="Обычный 6 6 2 6" xfId="1189"/>
    <cellStyle name="Обычный 6 6 2 7" xfId="1190"/>
    <cellStyle name="Обычный 6 6 2 8" xfId="1191"/>
    <cellStyle name="Обычный 6 6 2 9" xfId="1192"/>
    <cellStyle name="Обычный 6 6 3" xfId="1193"/>
    <cellStyle name="Обычный 6 6 4" xfId="1194"/>
    <cellStyle name="Обычный 6 6 5" xfId="1195"/>
    <cellStyle name="Обычный 6 6 6" xfId="1196"/>
    <cellStyle name="Обычный 6 6 7" xfId="1197"/>
    <cellStyle name="Обычный 6 6 8" xfId="1198"/>
    <cellStyle name="Обычный 6 6 9" xfId="1199"/>
    <cellStyle name="Обычный 6 7" xfId="1200"/>
    <cellStyle name="Обычный 6 7 2" xfId="1201"/>
    <cellStyle name="Обычный 6 7 3" xfId="1202"/>
    <cellStyle name="Обычный 6 7 4" xfId="1203"/>
    <cellStyle name="Обычный 6 7 5" xfId="1204"/>
    <cellStyle name="Обычный 6 7 6" xfId="1205"/>
    <cellStyle name="Обычный 6 7 7" xfId="1206"/>
    <cellStyle name="Обычный 6 7 8" xfId="1207"/>
    <cellStyle name="Обычный 6 7 9" xfId="1208"/>
    <cellStyle name="Обычный 6 8" xfId="1209"/>
    <cellStyle name="Обычный 6 9" xfId="1210"/>
    <cellStyle name="Обычный 60" xfId="1211"/>
    <cellStyle name="Обычный 61" xfId="1212"/>
    <cellStyle name="Обычный 62" xfId="1213"/>
    <cellStyle name="Обычный 63" xfId="1214"/>
    <cellStyle name="Обычный 64" xfId="1215"/>
    <cellStyle name="Обычный 65" xfId="1216"/>
    <cellStyle name="Обычный 66" xfId="1217"/>
    <cellStyle name="Обычный 67" xfId="1218"/>
    <cellStyle name="Обычный 68" xfId="1219"/>
    <cellStyle name="Обычный 69" xfId="1220"/>
    <cellStyle name="Обычный 7" xfId="1221"/>
    <cellStyle name="Обычный 7 10" xfId="1222"/>
    <cellStyle name="Обычный 7 10 10" xfId="1223"/>
    <cellStyle name="Обычный 7 10 2" xfId="1224"/>
    <cellStyle name="Обычный 7 10 2 2" xfId="1225"/>
    <cellStyle name="Обычный 7 10 2 3" xfId="1226"/>
    <cellStyle name="Обычный 7 10 2 4" xfId="1227"/>
    <cellStyle name="Обычный 7 10 2 5" xfId="1228"/>
    <cellStyle name="Обычный 7 10 2 6" xfId="1229"/>
    <cellStyle name="Обычный 7 10 2 7" xfId="1230"/>
    <cellStyle name="Обычный 7 10 2 8" xfId="1231"/>
    <cellStyle name="Обычный 7 10 2 9" xfId="1232"/>
    <cellStyle name="Обычный 7 10 3" xfId="1233"/>
    <cellStyle name="Обычный 7 10 4" xfId="1234"/>
    <cellStyle name="Обычный 7 10 5" xfId="1235"/>
    <cellStyle name="Обычный 7 10 6" xfId="1236"/>
    <cellStyle name="Обычный 7 10 7" xfId="1237"/>
    <cellStyle name="Обычный 7 10 8" xfId="1238"/>
    <cellStyle name="Обычный 7 10 9" xfId="1239"/>
    <cellStyle name="Обычный 7 100" xfId="1240"/>
    <cellStyle name="Обычный 7 101" xfId="1241"/>
    <cellStyle name="Обычный 7 102" xfId="1242"/>
    <cellStyle name="Обычный 7 103" xfId="1243"/>
    <cellStyle name="Обычный 7 104" xfId="1244"/>
    <cellStyle name="Обычный 7 105" xfId="1245"/>
    <cellStyle name="Обычный 7 106" xfId="1246"/>
    <cellStyle name="Обычный 7 107" xfId="1247"/>
    <cellStyle name="Обычный 7 108" xfId="1248"/>
    <cellStyle name="Обычный 7 109" xfId="1249"/>
    <cellStyle name="Обычный 7 11" xfId="1250"/>
    <cellStyle name="Обычный 7 11 10" xfId="1251"/>
    <cellStyle name="Обычный 7 11 2" xfId="1252"/>
    <cellStyle name="Обычный 7 11 2 2" xfId="1253"/>
    <cellStyle name="Обычный 7 11 2 3" xfId="1254"/>
    <cellStyle name="Обычный 7 11 2 4" xfId="1255"/>
    <cellStyle name="Обычный 7 11 2 5" xfId="1256"/>
    <cellStyle name="Обычный 7 11 2 6" xfId="1257"/>
    <cellStyle name="Обычный 7 11 2 7" xfId="1258"/>
    <cellStyle name="Обычный 7 11 2 8" xfId="1259"/>
    <cellStyle name="Обычный 7 11 2 9" xfId="1260"/>
    <cellStyle name="Обычный 7 11 3" xfId="1261"/>
    <cellStyle name="Обычный 7 11 4" xfId="1262"/>
    <cellStyle name="Обычный 7 11 5" xfId="1263"/>
    <cellStyle name="Обычный 7 11 6" xfId="1264"/>
    <cellStyle name="Обычный 7 11 7" xfId="1265"/>
    <cellStyle name="Обычный 7 11 8" xfId="1266"/>
    <cellStyle name="Обычный 7 11 9" xfId="1267"/>
    <cellStyle name="Обычный 7 110" xfId="1268"/>
    <cellStyle name="Обычный 7 111" xfId="1269"/>
    <cellStyle name="Обычный 7 112" xfId="1270"/>
    <cellStyle name="Обычный 7 113" xfId="1271"/>
    <cellStyle name="Обычный 7 114" xfId="1272"/>
    <cellStyle name="Обычный 7 115" xfId="1273"/>
    <cellStyle name="Обычный 7 116" xfId="1274"/>
    <cellStyle name="Обычный 7 117" xfId="1275"/>
    <cellStyle name="Обычный 7 118" xfId="1276"/>
    <cellStyle name="Обычный 7 119" xfId="1277"/>
    <cellStyle name="Обычный 7 12" xfId="1278"/>
    <cellStyle name="Обычный 7 12 2" xfId="1279"/>
    <cellStyle name="Обычный 7 12 3" xfId="1280"/>
    <cellStyle name="Обычный 7 12 4" xfId="1281"/>
    <cellStyle name="Обычный 7 12 5" xfId="1282"/>
    <cellStyle name="Обычный 7 12 6" xfId="1283"/>
    <cellStyle name="Обычный 7 12 7" xfId="1284"/>
    <cellStyle name="Обычный 7 12 8" xfId="1285"/>
    <cellStyle name="Обычный 7 12 9" xfId="1286"/>
    <cellStyle name="Обычный 7 120" xfId="1287"/>
    <cellStyle name="Обычный 7 121" xfId="1288"/>
    <cellStyle name="Обычный 7 122" xfId="1289"/>
    <cellStyle name="Обычный 7 123" xfId="1290"/>
    <cellStyle name="Обычный 7 124" xfId="1291"/>
    <cellStyle name="Обычный 7 125" xfId="1292"/>
    <cellStyle name="Обычный 7 126" xfId="1293"/>
    <cellStyle name="Обычный 7 127" xfId="1294"/>
    <cellStyle name="Обычный 7 128" xfId="1295"/>
    <cellStyle name="Обычный 7 129" xfId="1296"/>
    <cellStyle name="Обычный 7 13" xfId="1297"/>
    <cellStyle name="Обычный 7 13 2" xfId="1298"/>
    <cellStyle name="Обычный 7 130" xfId="1299"/>
    <cellStyle name="Обычный 7 131" xfId="1300"/>
    <cellStyle name="Обычный 7 132" xfId="1301"/>
    <cellStyle name="Обычный 7 133" xfId="1302"/>
    <cellStyle name="Обычный 7 134" xfId="1303"/>
    <cellStyle name="Обычный 7 135" xfId="1304"/>
    <cellStyle name="Обычный 7 136" xfId="1305"/>
    <cellStyle name="Обычный 7 137" xfId="1306"/>
    <cellStyle name="Обычный 7 138" xfId="1307"/>
    <cellStyle name="Обычный 7 139" xfId="1308"/>
    <cellStyle name="Обычный 7 14" xfId="1309"/>
    <cellStyle name="Обычный 7 14 2" xfId="1310"/>
    <cellStyle name="Обычный 7 140" xfId="1311"/>
    <cellStyle name="Обычный 7 141" xfId="1312"/>
    <cellStyle name="Обычный 7 142" xfId="1313"/>
    <cellStyle name="Обычный 7 143" xfId="1314"/>
    <cellStyle name="Обычный 7 144" xfId="1315"/>
    <cellStyle name="Обычный 7 145" xfId="1316"/>
    <cellStyle name="Обычный 7 146" xfId="1317"/>
    <cellStyle name="Обычный 7 147" xfId="1318"/>
    <cellStyle name="Обычный 7 148" xfId="1319"/>
    <cellStyle name="Обычный 7 149" xfId="1320"/>
    <cellStyle name="Обычный 7 15" xfId="1321"/>
    <cellStyle name="Обычный 7 15 2" xfId="1322"/>
    <cellStyle name="Обычный 7 150" xfId="1323"/>
    <cellStyle name="Обычный 7 151" xfId="1324"/>
    <cellStyle name="Обычный 7 152" xfId="1325"/>
    <cellStyle name="Обычный 7 153" xfId="1326"/>
    <cellStyle name="Обычный 7 154" xfId="1327"/>
    <cellStyle name="Обычный 7 155" xfId="1328"/>
    <cellStyle name="Обычный 7 156" xfId="1329"/>
    <cellStyle name="Обычный 7 157" xfId="1330"/>
    <cellStyle name="Обычный 7 158" xfId="1331"/>
    <cellStyle name="Обычный 7 159" xfId="1332"/>
    <cellStyle name="Обычный 7 16" xfId="1333"/>
    <cellStyle name="Обычный 7 16 2" xfId="1334"/>
    <cellStyle name="Обычный 7 160" xfId="1335"/>
    <cellStyle name="Обычный 7 161" xfId="1336"/>
    <cellStyle name="Обычный 7 162" xfId="1337"/>
    <cellStyle name="Обычный 7 163" xfId="1338"/>
    <cellStyle name="Обычный 7 164" xfId="1339"/>
    <cellStyle name="Обычный 7 165" xfId="1340"/>
    <cellStyle name="Обычный 7 166" xfId="1341"/>
    <cellStyle name="Обычный 7 167" xfId="1342"/>
    <cellStyle name="Обычный 7 168" xfId="1343"/>
    <cellStyle name="Обычный 7 169" xfId="1344"/>
    <cellStyle name="Обычный 7 17" xfId="1345"/>
    <cellStyle name="Обычный 7 17 2" xfId="1346"/>
    <cellStyle name="Обычный 7 170" xfId="1347"/>
    <cellStyle name="Обычный 7 171" xfId="1348"/>
    <cellStyle name="Обычный 7 172" xfId="1349"/>
    <cellStyle name="Обычный 7 173" xfId="1350"/>
    <cellStyle name="Обычный 7 174" xfId="1351"/>
    <cellStyle name="Обычный 7 175" xfId="1352"/>
    <cellStyle name="Обычный 7 176" xfId="1353"/>
    <cellStyle name="Обычный 7 177" xfId="1354"/>
    <cellStyle name="Обычный 7 178" xfId="1355"/>
    <cellStyle name="Обычный 7 179" xfId="1356"/>
    <cellStyle name="Обычный 7 18" xfId="1357"/>
    <cellStyle name="Обычный 7 18 2" xfId="1358"/>
    <cellStyle name="Обычный 7 180" xfId="1359"/>
    <cellStyle name="Обычный 7 181" xfId="1360"/>
    <cellStyle name="Обычный 7 182" xfId="1361"/>
    <cellStyle name="Обычный 7 183" xfId="1362"/>
    <cellStyle name="Обычный 7 184" xfId="1363"/>
    <cellStyle name="Обычный 7 185" xfId="1364"/>
    <cellStyle name="Обычный 7 186" xfId="1365"/>
    <cellStyle name="Обычный 7 187" xfId="1366"/>
    <cellStyle name="Обычный 7 188" xfId="1367"/>
    <cellStyle name="Обычный 7 189" xfId="1368"/>
    <cellStyle name="Обычный 7 19" xfId="1369"/>
    <cellStyle name="Обычный 7 19 2" xfId="1370"/>
    <cellStyle name="Обычный 7 190" xfId="1371"/>
    <cellStyle name="Обычный 7 191" xfId="1372"/>
    <cellStyle name="Обычный 7 192" xfId="1373"/>
    <cellStyle name="Обычный 7 193" xfId="1374"/>
    <cellStyle name="Обычный 7 194" xfId="1375"/>
    <cellStyle name="Обычный 7 195" xfId="1376"/>
    <cellStyle name="Обычный 7 196" xfId="1377"/>
    <cellStyle name="Обычный 7 197" xfId="1378"/>
    <cellStyle name="Обычный 7 198" xfId="1379"/>
    <cellStyle name="Обычный 7 199" xfId="1380"/>
    <cellStyle name="Обычный 7 2" xfId="1381"/>
    <cellStyle name="Обычный 7 2 10" xfId="1382"/>
    <cellStyle name="Обычный 7 2 11" xfId="1383"/>
    <cellStyle name="Обычный 7 2 12" xfId="1384"/>
    <cellStyle name="Обычный 7 2 13" xfId="1385"/>
    <cellStyle name="Обычный 7 2 14" xfId="1386"/>
    <cellStyle name="Обычный 7 2 15" xfId="1387"/>
    <cellStyle name="Обычный 7 2 16" xfId="1388"/>
    <cellStyle name="Обычный 7 2 17" xfId="1389"/>
    <cellStyle name="Обычный 7 2 2" xfId="1390"/>
    <cellStyle name="Обычный 7 2 2 2" xfId="1391"/>
    <cellStyle name="Обычный 7 2 3" xfId="1392"/>
    <cellStyle name="Обычный 7 2 3 10" xfId="1393"/>
    <cellStyle name="Обычный 7 2 3 11" xfId="1394"/>
    <cellStyle name="Обычный 7 2 3 12" xfId="1395"/>
    <cellStyle name="Обычный 7 2 3 13" xfId="1396"/>
    <cellStyle name="Обычный 7 2 3 14" xfId="1397"/>
    <cellStyle name="Обычный 7 2 3 2" xfId="1398"/>
    <cellStyle name="Обычный 7 2 3 2 10" xfId="1399"/>
    <cellStyle name="Обычный 7 2 3 2 2" xfId="1400"/>
    <cellStyle name="Обычный 7 2 3 2 2 2" xfId="1401"/>
    <cellStyle name="Обычный 7 2 3 2 2 3" xfId="1402"/>
    <cellStyle name="Обычный 7 2 3 2 2 4" xfId="1403"/>
    <cellStyle name="Обычный 7 2 3 2 2 5" xfId="1404"/>
    <cellStyle name="Обычный 7 2 3 2 2 6" xfId="1405"/>
    <cellStyle name="Обычный 7 2 3 2 2 7" xfId="1406"/>
    <cellStyle name="Обычный 7 2 3 2 2 8" xfId="1407"/>
    <cellStyle name="Обычный 7 2 3 2 2 9" xfId="1408"/>
    <cellStyle name="Обычный 7 2 3 2 3" xfId="1409"/>
    <cellStyle name="Обычный 7 2 3 2 4" xfId="1410"/>
    <cellStyle name="Обычный 7 2 3 2 5" xfId="1411"/>
    <cellStyle name="Обычный 7 2 3 2 6" xfId="1412"/>
    <cellStyle name="Обычный 7 2 3 2 7" xfId="1413"/>
    <cellStyle name="Обычный 7 2 3 2 8" xfId="1414"/>
    <cellStyle name="Обычный 7 2 3 2 9" xfId="1415"/>
    <cellStyle name="Обычный 7 2 3 3" xfId="1416"/>
    <cellStyle name="Обычный 7 2 3 3 10" xfId="1417"/>
    <cellStyle name="Обычный 7 2 3 3 2" xfId="1418"/>
    <cellStyle name="Обычный 7 2 3 3 2 2" xfId="1419"/>
    <cellStyle name="Обычный 7 2 3 3 2 3" xfId="1420"/>
    <cellStyle name="Обычный 7 2 3 3 2 4" xfId="1421"/>
    <cellStyle name="Обычный 7 2 3 3 2 5" xfId="1422"/>
    <cellStyle name="Обычный 7 2 3 3 2 6" xfId="1423"/>
    <cellStyle name="Обычный 7 2 3 3 2 7" xfId="1424"/>
    <cellStyle name="Обычный 7 2 3 3 2 8" xfId="1425"/>
    <cellStyle name="Обычный 7 2 3 3 2 9" xfId="1426"/>
    <cellStyle name="Обычный 7 2 3 3 3" xfId="1427"/>
    <cellStyle name="Обычный 7 2 3 3 4" xfId="1428"/>
    <cellStyle name="Обычный 7 2 3 3 5" xfId="1429"/>
    <cellStyle name="Обычный 7 2 3 3 6" xfId="1430"/>
    <cellStyle name="Обычный 7 2 3 3 7" xfId="1431"/>
    <cellStyle name="Обычный 7 2 3 3 8" xfId="1432"/>
    <cellStyle name="Обычный 7 2 3 3 9" xfId="1433"/>
    <cellStyle name="Обычный 7 2 3 4" xfId="1434"/>
    <cellStyle name="Обычный 7 2 3 4 10" xfId="1435"/>
    <cellStyle name="Обычный 7 2 3 4 2" xfId="1436"/>
    <cellStyle name="Обычный 7 2 3 4 2 2" xfId="1437"/>
    <cellStyle name="Обычный 7 2 3 4 2 3" xfId="1438"/>
    <cellStyle name="Обычный 7 2 3 4 2 4" xfId="1439"/>
    <cellStyle name="Обычный 7 2 3 4 2 5" xfId="1440"/>
    <cellStyle name="Обычный 7 2 3 4 2 6" xfId="1441"/>
    <cellStyle name="Обычный 7 2 3 4 2 7" xfId="1442"/>
    <cellStyle name="Обычный 7 2 3 4 2 8" xfId="1443"/>
    <cellStyle name="Обычный 7 2 3 4 2 9" xfId="1444"/>
    <cellStyle name="Обычный 7 2 3 4 3" xfId="1445"/>
    <cellStyle name="Обычный 7 2 3 4 4" xfId="1446"/>
    <cellStyle name="Обычный 7 2 3 4 5" xfId="1447"/>
    <cellStyle name="Обычный 7 2 3 4 6" xfId="1448"/>
    <cellStyle name="Обычный 7 2 3 4 7" xfId="1449"/>
    <cellStyle name="Обычный 7 2 3 4 8" xfId="1450"/>
    <cellStyle name="Обычный 7 2 3 4 9" xfId="1451"/>
    <cellStyle name="Обычный 7 2 3 5" xfId="1452"/>
    <cellStyle name="Обычный 7 2 3 5 10" xfId="1453"/>
    <cellStyle name="Обычный 7 2 3 5 11" xfId="1454"/>
    <cellStyle name="Обычный 7 2 3 5 12" xfId="1455"/>
    <cellStyle name="Обычный 7 2 3 5 2" xfId="1456"/>
    <cellStyle name="Обычный 7 2 3 5 2 10" xfId="1457"/>
    <cellStyle name="Обычный 7 2 3 5 2 2" xfId="1458"/>
    <cellStyle name="Обычный 7 2 3 5 2 2 2" xfId="1459"/>
    <cellStyle name="Обычный 7 2 3 5 2 2 3" xfId="1460"/>
    <cellStyle name="Обычный 7 2 3 5 2 2 4" xfId="1461"/>
    <cellStyle name="Обычный 7 2 3 5 2 2 5" xfId="1462"/>
    <cellStyle name="Обычный 7 2 3 5 2 2 6" xfId="1463"/>
    <cellStyle name="Обычный 7 2 3 5 2 2 7" xfId="1464"/>
    <cellStyle name="Обычный 7 2 3 5 2 2 8" xfId="1465"/>
    <cellStyle name="Обычный 7 2 3 5 2 2 9" xfId="1466"/>
    <cellStyle name="Обычный 7 2 3 5 2 3" xfId="1467"/>
    <cellStyle name="Обычный 7 2 3 5 2 4" xfId="1468"/>
    <cellStyle name="Обычный 7 2 3 5 2 5" xfId="1469"/>
    <cellStyle name="Обычный 7 2 3 5 2 6" xfId="1470"/>
    <cellStyle name="Обычный 7 2 3 5 2 7" xfId="1471"/>
    <cellStyle name="Обычный 7 2 3 5 2 8" xfId="1472"/>
    <cellStyle name="Обычный 7 2 3 5 2 9" xfId="1473"/>
    <cellStyle name="Обычный 7 2 3 5 3" xfId="1474"/>
    <cellStyle name="Обычный 7 2 3 5 3 10" xfId="1475"/>
    <cellStyle name="Обычный 7 2 3 5 3 11" xfId="1476"/>
    <cellStyle name="Обычный 7 2 3 5 3 2" xfId="1477"/>
    <cellStyle name="Обычный 7 2 3 5 3 2 10" xfId="1478"/>
    <cellStyle name="Обычный 7 2 3 5 3 2 11" xfId="1479"/>
    <cellStyle name="Обычный 7 2 3 5 3 2 12" xfId="1480"/>
    <cellStyle name="Обычный 7 2 3 5 3 2 2" xfId="1481"/>
    <cellStyle name="Обычный 7 2 3 5 3 2 2 10" xfId="1482"/>
    <cellStyle name="Обычный 7 2 3 5 3 2 2 2" xfId="1483"/>
    <cellStyle name="Обычный 7 2 3 5 3 2 2 2 2" xfId="1484"/>
    <cellStyle name="Обычный 7 2 3 5 3 2 2 2 3" xfId="1485"/>
    <cellStyle name="Обычный 7 2 3 5 3 2 2 2 4" xfId="1486"/>
    <cellStyle name="Обычный 7 2 3 5 3 2 2 2 5" xfId="1487"/>
    <cellStyle name="Обычный 7 2 3 5 3 2 2 2 6" xfId="1488"/>
    <cellStyle name="Обычный 7 2 3 5 3 2 2 2 7" xfId="1489"/>
    <cellStyle name="Обычный 7 2 3 5 3 2 2 2 8" xfId="1490"/>
    <cellStyle name="Обычный 7 2 3 5 3 2 2 2 9" xfId="1491"/>
    <cellStyle name="Обычный 7 2 3 5 3 2 2 3" xfId="1492"/>
    <cellStyle name="Обычный 7 2 3 5 3 2 2 4" xfId="1493"/>
    <cellStyle name="Обычный 7 2 3 5 3 2 2 5" xfId="1494"/>
    <cellStyle name="Обычный 7 2 3 5 3 2 2 6" xfId="1495"/>
    <cellStyle name="Обычный 7 2 3 5 3 2 2 7" xfId="1496"/>
    <cellStyle name="Обычный 7 2 3 5 3 2 2 8" xfId="1497"/>
    <cellStyle name="Обычный 7 2 3 5 3 2 2 9" xfId="1498"/>
    <cellStyle name="Обычный 7 2 3 5 3 2 3" xfId="1499"/>
    <cellStyle name="Обычный 7 2 3 5 3 2 3 10" xfId="1500"/>
    <cellStyle name="Обычный 7 2 3 5 3 2 3 11" xfId="1501"/>
    <cellStyle name="Обычный 7 2 3 5 3 2 3 12" xfId="1502"/>
    <cellStyle name="Обычный 7 2 3 5 3 2 3 13" xfId="1503"/>
    <cellStyle name="Обычный 7 2 3 5 3 2 3 2" xfId="1504"/>
    <cellStyle name="Обычный 7 2 3 5 3 2 3 2 10" xfId="1505"/>
    <cellStyle name="Обычный 7 2 3 5 3 2 3 2 2" xfId="1506"/>
    <cellStyle name="Обычный 7 2 3 5 3 2 3 2 2 2" xfId="1507"/>
    <cellStyle name="Обычный 7 2 3 5 3 2 3 2 2 3" xfId="1508"/>
    <cellStyle name="Обычный 7 2 3 5 3 2 3 2 2 4" xfId="1509"/>
    <cellStyle name="Обычный 7 2 3 5 3 2 3 2 2 5" xfId="1510"/>
    <cellStyle name="Обычный 7 2 3 5 3 2 3 2 2 6" xfId="1511"/>
    <cellStyle name="Обычный 7 2 3 5 3 2 3 2 2 7" xfId="1512"/>
    <cellStyle name="Обычный 7 2 3 5 3 2 3 2 2 8" xfId="1513"/>
    <cellStyle name="Обычный 7 2 3 5 3 2 3 2 2 9" xfId="1514"/>
    <cellStyle name="Обычный 7 2 3 5 3 2 3 2 3" xfId="1515"/>
    <cellStyle name="Обычный 7 2 3 5 3 2 3 2 4" xfId="1516"/>
    <cellStyle name="Обычный 7 2 3 5 3 2 3 2 5" xfId="1517"/>
    <cellStyle name="Обычный 7 2 3 5 3 2 3 2 6" xfId="1518"/>
    <cellStyle name="Обычный 7 2 3 5 3 2 3 2 7" xfId="1519"/>
    <cellStyle name="Обычный 7 2 3 5 3 2 3 2 8" xfId="1520"/>
    <cellStyle name="Обычный 7 2 3 5 3 2 3 2 9" xfId="1521"/>
    <cellStyle name="Обычный 7 2 3 5 3 2 3 3" xfId="1522"/>
    <cellStyle name="Обычный 7 2 3 5 3 2 3 3 10" xfId="1523"/>
    <cellStyle name="Обычный 7 2 3 5 3 2 3 3 2" xfId="1524"/>
    <cellStyle name="Обычный 7 2 3 5 3 2 3 3 2 2" xfId="1525"/>
    <cellStyle name="Обычный 7 2 3 5 3 2 3 3 2 3" xfId="1526"/>
    <cellStyle name="Обычный 7 2 3 5 3 2 3 3 2 4" xfId="1527"/>
    <cellStyle name="Обычный 7 2 3 5 3 2 3 3 2 5" xfId="1528"/>
    <cellStyle name="Обычный 7 2 3 5 3 2 3 3 2 6" xfId="1529"/>
    <cellStyle name="Обычный 7 2 3 5 3 2 3 3 2 7" xfId="1530"/>
    <cellStyle name="Обычный 7 2 3 5 3 2 3 3 2 8" xfId="1531"/>
    <cellStyle name="Обычный 7 2 3 5 3 2 3 3 2 9" xfId="1532"/>
    <cellStyle name="Обычный 7 2 3 5 3 2 3 3 3" xfId="1533"/>
    <cellStyle name="Обычный 7 2 3 5 3 2 3 3 4" xfId="1534"/>
    <cellStyle name="Обычный 7 2 3 5 3 2 3 3 5" xfId="1535"/>
    <cellStyle name="Обычный 7 2 3 5 3 2 3 3 6" xfId="1536"/>
    <cellStyle name="Обычный 7 2 3 5 3 2 3 3 7" xfId="1537"/>
    <cellStyle name="Обычный 7 2 3 5 3 2 3 3 7 4" xfId="4642"/>
    <cellStyle name="Обычный 7 2 3 5 3 2 3 3 8" xfId="1538"/>
    <cellStyle name="Обычный 7 2 3 5 3 2 3 3 9" xfId="1539"/>
    <cellStyle name="Обычный 7 2 3 5 3 2 3 4" xfId="1540"/>
    <cellStyle name="Обычный 7 2 3 5 3 2 3 4 10" xfId="1541"/>
    <cellStyle name="Обычный 7 2 3 5 3 2 3 4 11" xfId="1542"/>
    <cellStyle name="Обычный 7 2 3 5 3 2 3 4 2" xfId="1543"/>
    <cellStyle name="Обычный 7 2 3 5 3 2 3 4 2 10" xfId="1544"/>
    <cellStyle name="Обычный 7 2 3 5 3 2 3 4 2 2" xfId="1545"/>
    <cellStyle name="Обычный 7 2 3 5 3 2 3 4 2 2 2" xfId="1546"/>
    <cellStyle name="Обычный 7 2 3 5 3 2 3 4 2 2 3" xfId="1547"/>
    <cellStyle name="Обычный 7 2 3 5 3 2 3 4 2 2 4" xfId="1548"/>
    <cellStyle name="Обычный 7 2 3 5 3 2 3 4 2 2 5" xfId="1549"/>
    <cellStyle name="Обычный 7 2 3 5 3 2 3 4 2 2 6" xfId="1550"/>
    <cellStyle name="Обычный 7 2 3 5 3 2 3 4 2 2 7" xfId="1551"/>
    <cellStyle name="Обычный 7 2 3 5 3 2 3 4 2 2 8" xfId="1552"/>
    <cellStyle name="Обычный 7 2 3 5 3 2 3 4 2 2 9" xfId="1553"/>
    <cellStyle name="Обычный 7 2 3 5 3 2 3 4 2 3" xfId="1554"/>
    <cellStyle name="Обычный 7 2 3 5 3 2 3 4 2 4" xfId="1555"/>
    <cellStyle name="Обычный 7 2 3 5 3 2 3 4 2 5" xfId="1556"/>
    <cellStyle name="Обычный 7 2 3 5 3 2 3 4 2 6" xfId="1557"/>
    <cellStyle name="Обычный 7 2 3 5 3 2 3 4 2 7" xfId="1558"/>
    <cellStyle name="Обычный 7 2 3 5 3 2 3 4 2 8" xfId="1559"/>
    <cellStyle name="Обычный 7 2 3 5 3 2 3 4 2 9" xfId="1560"/>
    <cellStyle name="Обычный 7 2 3 5 3 2 3 4 3" xfId="1561"/>
    <cellStyle name="Обычный 7 2 3 5 3 2 3 4 3 2" xfId="1562"/>
    <cellStyle name="Обычный 7 2 3 5 3 2 3 4 3 3" xfId="1563"/>
    <cellStyle name="Обычный 7 2 3 5 3 2 3 4 3 4" xfId="1564"/>
    <cellStyle name="Обычный 7 2 3 5 3 2 3 4 3 5" xfId="1565"/>
    <cellStyle name="Обычный 7 2 3 5 3 2 3 4 3 6" xfId="1566"/>
    <cellStyle name="Обычный 7 2 3 5 3 2 3 4 3 7" xfId="1567"/>
    <cellStyle name="Обычный 7 2 3 5 3 2 3 4 3 8" xfId="1568"/>
    <cellStyle name="Обычный 7 2 3 5 3 2 3 4 3 9" xfId="1569"/>
    <cellStyle name="Обычный 7 2 3 5 3 2 3 4 4" xfId="1570"/>
    <cellStyle name="Обычный 7 2 3 5 3 2 3 4 5" xfId="1571"/>
    <cellStyle name="Обычный 7 2 3 5 3 2 3 4 6" xfId="1572"/>
    <cellStyle name="Обычный 7 2 3 5 3 2 3 4 7" xfId="1573"/>
    <cellStyle name="Обычный 7 2 3 5 3 2 3 4 8" xfId="1574"/>
    <cellStyle name="Обычный 7 2 3 5 3 2 3 4 9" xfId="1575"/>
    <cellStyle name="Обычный 7 2 3 5 3 2 3 5" xfId="1576"/>
    <cellStyle name="Обычный 7 2 3 5 3 2 3 5 2" xfId="1577"/>
    <cellStyle name="Обычный 7 2 3 5 3 2 3 5 3" xfId="1578"/>
    <cellStyle name="Обычный 7 2 3 5 3 2 3 5 4" xfId="1579"/>
    <cellStyle name="Обычный 7 2 3 5 3 2 3 5 5" xfId="1580"/>
    <cellStyle name="Обычный 7 2 3 5 3 2 3 5 6" xfId="1581"/>
    <cellStyle name="Обычный 7 2 3 5 3 2 3 5 7" xfId="1582"/>
    <cellStyle name="Обычный 7 2 3 5 3 2 3 5 8" xfId="1583"/>
    <cellStyle name="Обычный 7 2 3 5 3 2 3 5 9" xfId="1584"/>
    <cellStyle name="Обычный 7 2 3 5 3 2 3 6" xfId="1585"/>
    <cellStyle name="Обычный 7 2 3 5 3 2 3 7" xfId="1586"/>
    <cellStyle name="Обычный 7 2 3 5 3 2 3 8" xfId="1587"/>
    <cellStyle name="Обычный 7 2 3 5 3 2 3 9" xfId="1588"/>
    <cellStyle name="Обычный 7 2 3 5 3 2 4" xfId="1589"/>
    <cellStyle name="Обычный 7 2 3 5 3 2 4 2" xfId="1590"/>
    <cellStyle name="Обычный 7 2 3 5 3 2 4 3" xfId="1591"/>
    <cellStyle name="Обычный 7 2 3 5 3 2 4 4" xfId="1592"/>
    <cellStyle name="Обычный 7 2 3 5 3 2 4 5" xfId="1593"/>
    <cellStyle name="Обычный 7 2 3 5 3 2 4 6" xfId="1594"/>
    <cellStyle name="Обычный 7 2 3 5 3 2 4 7" xfId="1595"/>
    <cellStyle name="Обычный 7 2 3 5 3 2 4 8" xfId="1596"/>
    <cellStyle name="Обычный 7 2 3 5 3 2 4 9" xfId="1597"/>
    <cellStyle name="Обычный 7 2 3 5 3 2 5" xfId="1598"/>
    <cellStyle name="Обычный 7 2 3 5 3 2 6" xfId="1599"/>
    <cellStyle name="Обычный 7 2 3 5 3 2 7" xfId="1600"/>
    <cellStyle name="Обычный 7 2 3 5 3 2 8" xfId="1601"/>
    <cellStyle name="Обычный 7 2 3 5 3 2 9" xfId="1602"/>
    <cellStyle name="Обычный 7 2 3 5 3 3" xfId="1603"/>
    <cellStyle name="Обычный 7 2 3 5 3 3 2" xfId="1604"/>
    <cellStyle name="Обычный 7 2 3 5 3 3 3" xfId="1605"/>
    <cellStyle name="Обычный 7 2 3 5 3 3 4" xfId="1606"/>
    <cellStyle name="Обычный 7 2 3 5 3 3 5" xfId="1607"/>
    <cellStyle name="Обычный 7 2 3 5 3 3 6" xfId="1608"/>
    <cellStyle name="Обычный 7 2 3 5 3 3 7" xfId="1609"/>
    <cellStyle name="Обычный 7 2 3 5 3 3 8" xfId="1610"/>
    <cellStyle name="Обычный 7 2 3 5 3 3 9" xfId="1611"/>
    <cellStyle name="Обычный 7 2 3 5 3 4" xfId="1612"/>
    <cellStyle name="Обычный 7 2 3 5 3 5" xfId="1613"/>
    <cellStyle name="Обычный 7 2 3 5 3 6" xfId="1614"/>
    <cellStyle name="Обычный 7 2 3 5 3 7" xfId="1615"/>
    <cellStyle name="Обычный 7 2 3 5 3 8" xfId="1616"/>
    <cellStyle name="Обычный 7 2 3 5 3 9" xfId="1617"/>
    <cellStyle name="Обычный 7 2 3 5 4" xfId="1618"/>
    <cellStyle name="Обычный 7 2 3 5 4 2" xfId="1619"/>
    <cellStyle name="Обычный 7 2 3 5 4 3" xfId="1620"/>
    <cellStyle name="Обычный 7 2 3 5 4 4" xfId="1621"/>
    <cellStyle name="Обычный 7 2 3 5 4 5" xfId="1622"/>
    <cellStyle name="Обычный 7 2 3 5 4 6" xfId="1623"/>
    <cellStyle name="Обычный 7 2 3 5 4 7" xfId="1624"/>
    <cellStyle name="Обычный 7 2 3 5 4 8" xfId="1625"/>
    <cellStyle name="Обычный 7 2 3 5 4 9" xfId="1626"/>
    <cellStyle name="Обычный 7 2 3 5 5" xfId="1627"/>
    <cellStyle name="Обычный 7 2 3 5 6" xfId="1628"/>
    <cellStyle name="Обычный 7 2 3 5 7" xfId="1629"/>
    <cellStyle name="Обычный 7 2 3 5 8" xfId="1630"/>
    <cellStyle name="Обычный 7 2 3 5 9" xfId="1631"/>
    <cellStyle name="Обычный 7 2 3 6" xfId="1632"/>
    <cellStyle name="Обычный 7 2 3 6 2" xfId="1633"/>
    <cellStyle name="Обычный 7 2 3 6 3" xfId="1634"/>
    <cellStyle name="Обычный 7 2 3 6 4" xfId="1635"/>
    <cellStyle name="Обычный 7 2 3 6 5" xfId="1636"/>
    <cellStyle name="Обычный 7 2 3 6 6" xfId="1637"/>
    <cellStyle name="Обычный 7 2 3 6 7" xfId="1638"/>
    <cellStyle name="Обычный 7 2 3 6 8" xfId="1639"/>
    <cellStyle name="Обычный 7 2 3 6 9" xfId="1640"/>
    <cellStyle name="Обычный 7 2 3 7" xfId="1641"/>
    <cellStyle name="Обычный 7 2 3 8" xfId="1642"/>
    <cellStyle name="Обычный 7 2 3 9" xfId="1643"/>
    <cellStyle name="Обычный 7 2 4" xfId="1644"/>
    <cellStyle name="Обычный 7 2 4 10" xfId="1645"/>
    <cellStyle name="Обычный 7 2 4 11" xfId="1646"/>
    <cellStyle name="Обычный 7 2 4 12" xfId="1647"/>
    <cellStyle name="Обычный 7 2 4 13" xfId="1648"/>
    <cellStyle name="Обычный 7 2 4 14" xfId="1649"/>
    <cellStyle name="Обычный 7 2 4 2" xfId="1650"/>
    <cellStyle name="Обычный 7 2 4 2 10" xfId="1651"/>
    <cellStyle name="Обычный 7 2 4 2 2" xfId="1652"/>
    <cellStyle name="Обычный 7 2 4 2 2 2" xfId="1653"/>
    <cellStyle name="Обычный 7 2 4 2 2 3" xfId="1654"/>
    <cellStyle name="Обычный 7 2 4 2 2 4" xfId="1655"/>
    <cellStyle name="Обычный 7 2 4 2 2 5" xfId="1656"/>
    <cellStyle name="Обычный 7 2 4 2 2 6" xfId="1657"/>
    <cellStyle name="Обычный 7 2 4 2 2 7" xfId="1658"/>
    <cellStyle name="Обычный 7 2 4 2 2 8" xfId="1659"/>
    <cellStyle name="Обычный 7 2 4 2 2 9" xfId="1660"/>
    <cellStyle name="Обычный 7 2 4 2 3" xfId="1661"/>
    <cellStyle name="Обычный 7 2 4 2 4" xfId="1662"/>
    <cellStyle name="Обычный 7 2 4 2 5" xfId="1663"/>
    <cellStyle name="Обычный 7 2 4 2 6" xfId="1664"/>
    <cellStyle name="Обычный 7 2 4 2 7" xfId="1665"/>
    <cellStyle name="Обычный 7 2 4 2 8" xfId="1666"/>
    <cellStyle name="Обычный 7 2 4 2 9" xfId="1667"/>
    <cellStyle name="Обычный 7 2 4 3" xfId="1668"/>
    <cellStyle name="Обычный 7 2 4 3 10" xfId="1669"/>
    <cellStyle name="Обычный 7 2 4 3 2" xfId="1670"/>
    <cellStyle name="Обычный 7 2 4 3 2 2" xfId="1671"/>
    <cellStyle name="Обычный 7 2 4 3 2 3" xfId="1672"/>
    <cellStyle name="Обычный 7 2 4 3 2 4" xfId="1673"/>
    <cellStyle name="Обычный 7 2 4 3 2 5" xfId="1674"/>
    <cellStyle name="Обычный 7 2 4 3 2 6" xfId="1675"/>
    <cellStyle name="Обычный 7 2 4 3 2 7" xfId="1676"/>
    <cellStyle name="Обычный 7 2 4 3 2 8" xfId="1677"/>
    <cellStyle name="Обычный 7 2 4 3 2 9" xfId="1678"/>
    <cellStyle name="Обычный 7 2 4 3 3" xfId="1679"/>
    <cellStyle name="Обычный 7 2 4 3 4" xfId="1680"/>
    <cellStyle name="Обычный 7 2 4 3 5" xfId="1681"/>
    <cellStyle name="Обычный 7 2 4 3 6" xfId="1682"/>
    <cellStyle name="Обычный 7 2 4 3 7" xfId="1683"/>
    <cellStyle name="Обычный 7 2 4 3 8" xfId="1684"/>
    <cellStyle name="Обычный 7 2 4 3 9" xfId="1685"/>
    <cellStyle name="Обычный 7 2 4 4" xfId="1686"/>
    <cellStyle name="Обычный 7 2 4 4 10" xfId="1687"/>
    <cellStyle name="Обычный 7 2 4 4 2" xfId="1688"/>
    <cellStyle name="Обычный 7 2 4 4 2 2" xfId="1689"/>
    <cellStyle name="Обычный 7 2 4 4 2 3" xfId="1690"/>
    <cellStyle name="Обычный 7 2 4 4 2 4" xfId="1691"/>
    <cellStyle name="Обычный 7 2 4 4 2 5" xfId="1692"/>
    <cellStyle name="Обычный 7 2 4 4 2 6" xfId="1693"/>
    <cellStyle name="Обычный 7 2 4 4 2 7" xfId="1694"/>
    <cellStyle name="Обычный 7 2 4 4 2 8" xfId="1695"/>
    <cellStyle name="Обычный 7 2 4 4 2 9" xfId="1696"/>
    <cellStyle name="Обычный 7 2 4 4 3" xfId="1697"/>
    <cellStyle name="Обычный 7 2 4 4 4" xfId="1698"/>
    <cellStyle name="Обычный 7 2 4 4 5" xfId="1699"/>
    <cellStyle name="Обычный 7 2 4 4 6" xfId="1700"/>
    <cellStyle name="Обычный 7 2 4 4 7" xfId="1701"/>
    <cellStyle name="Обычный 7 2 4 4 8" xfId="1702"/>
    <cellStyle name="Обычный 7 2 4 4 9" xfId="1703"/>
    <cellStyle name="Обычный 7 2 4 5" xfId="1704"/>
    <cellStyle name="Обычный 7 2 4 5 10" xfId="1705"/>
    <cellStyle name="Обычный 7 2 4 5 11" xfId="1706"/>
    <cellStyle name="Обычный 7 2 4 5 12" xfId="1707"/>
    <cellStyle name="Обычный 7 2 4 5 2" xfId="1708"/>
    <cellStyle name="Обычный 7 2 4 5 2 10" xfId="1709"/>
    <cellStyle name="Обычный 7 2 4 5 2 2" xfId="1710"/>
    <cellStyle name="Обычный 7 2 4 5 2 2 2" xfId="1711"/>
    <cellStyle name="Обычный 7 2 4 5 2 2 3" xfId="1712"/>
    <cellStyle name="Обычный 7 2 4 5 2 2 4" xfId="1713"/>
    <cellStyle name="Обычный 7 2 4 5 2 2 5" xfId="1714"/>
    <cellStyle name="Обычный 7 2 4 5 2 2 6" xfId="1715"/>
    <cellStyle name="Обычный 7 2 4 5 2 2 7" xfId="1716"/>
    <cellStyle name="Обычный 7 2 4 5 2 2 8" xfId="1717"/>
    <cellStyle name="Обычный 7 2 4 5 2 2 9" xfId="1718"/>
    <cellStyle name="Обычный 7 2 4 5 2 3" xfId="1719"/>
    <cellStyle name="Обычный 7 2 4 5 2 4" xfId="1720"/>
    <cellStyle name="Обычный 7 2 4 5 2 5" xfId="1721"/>
    <cellStyle name="Обычный 7 2 4 5 2 6" xfId="1722"/>
    <cellStyle name="Обычный 7 2 4 5 2 7" xfId="1723"/>
    <cellStyle name="Обычный 7 2 4 5 2 8" xfId="1724"/>
    <cellStyle name="Обычный 7 2 4 5 2 9" xfId="1725"/>
    <cellStyle name="Обычный 7 2 4 5 3" xfId="1726"/>
    <cellStyle name="Обычный 7 2 4 5 3 10" xfId="1727"/>
    <cellStyle name="Обычный 7 2 4 5 3 11" xfId="1728"/>
    <cellStyle name="Обычный 7 2 4 5 3 2" xfId="1729"/>
    <cellStyle name="Обычный 7 2 4 5 3 2 10" xfId="1730"/>
    <cellStyle name="Обычный 7 2 4 5 3 2 11" xfId="1731"/>
    <cellStyle name="Обычный 7 2 4 5 3 2 12" xfId="1732"/>
    <cellStyle name="Обычный 7 2 4 5 3 2 2" xfId="1733"/>
    <cellStyle name="Обычный 7 2 4 5 3 2 2 10" xfId="1734"/>
    <cellStyle name="Обычный 7 2 4 5 3 2 2 2" xfId="1735"/>
    <cellStyle name="Обычный 7 2 4 5 3 2 2 2 2" xfId="1736"/>
    <cellStyle name="Обычный 7 2 4 5 3 2 2 2 3" xfId="1737"/>
    <cellStyle name="Обычный 7 2 4 5 3 2 2 2 4" xfId="1738"/>
    <cellStyle name="Обычный 7 2 4 5 3 2 2 2 5" xfId="1739"/>
    <cellStyle name="Обычный 7 2 4 5 3 2 2 2 6" xfId="1740"/>
    <cellStyle name="Обычный 7 2 4 5 3 2 2 2 7" xfId="1741"/>
    <cellStyle name="Обычный 7 2 4 5 3 2 2 2 8" xfId="1742"/>
    <cellStyle name="Обычный 7 2 4 5 3 2 2 2 9" xfId="1743"/>
    <cellStyle name="Обычный 7 2 4 5 3 2 2 3" xfId="1744"/>
    <cellStyle name="Обычный 7 2 4 5 3 2 2 4" xfId="1745"/>
    <cellStyle name="Обычный 7 2 4 5 3 2 2 5" xfId="1746"/>
    <cellStyle name="Обычный 7 2 4 5 3 2 2 6" xfId="1747"/>
    <cellStyle name="Обычный 7 2 4 5 3 2 2 7" xfId="1748"/>
    <cellStyle name="Обычный 7 2 4 5 3 2 2 8" xfId="1749"/>
    <cellStyle name="Обычный 7 2 4 5 3 2 2 9" xfId="1750"/>
    <cellStyle name="Обычный 7 2 4 5 3 2 3" xfId="1751"/>
    <cellStyle name="Обычный 7 2 4 5 3 2 3 10" xfId="1752"/>
    <cellStyle name="Обычный 7 2 4 5 3 2 3 11" xfId="1753"/>
    <cellStyle name="Обычный 7 2 4 5 3 2 3 12" xfId="1754"/>
    <cellStyle name="Обычный 7 2 4 5 3 2 3 13" xfId="1755"/>
    <cellStyle name="Обычный 7 2 4 5 3 2 3 2" xfId="1756"/>
    <cellStyle name="Обычный 7 2 4 5 3 2 3 2 10" xfId="1757"/>
    <cellStyle name="Обычный 7 2 4 5 3 2 3 2 2" xfId="1758"/>
    <cellStyle name="Обычный 7 2 4 5 3 2 3 2 2 2" xfId="1759"/>
    <cellStyle name="Обычный 7 2 4 5 3 2 3 2 2 3" xfId="1760"/>
    <cellStyle name="Обычный 7 2 4 5 3 2 3 2 2 4" xfId="1761"/>
    <cellStyle name="Обычный 7 2 4 5 3 2 3 2 2 5" xfId="1762"/>
    <cellStyle name="Обычный 7 2 4 5 3 2 3 2 2 6" xfId="1763"/>
    <cellStyle name="Обычный 7 2 4 5 3 2 3 2 2 7" xfId="1764"/>
    <cellStyle name="Обычный 7 2 4 5 3 2 3 2 2 8" xfId="1765"/>
    <cellStyle name="Обычный 7 2 4 5 3 2 3 2 2 9" xfId="1766"/>
    <cellStyle name="Обычный 7 2 4 5 3 2 3 2 3" xfId="1767"/>
    <cellStyle name="Обычный 7 2 4 5 3 2 3 2 4" xfId="1768"/>
    <cellStyle name="Обычный 7 2 4 5 3 2 3 2 5" xfId="1769"/>
    <cellStyle name="Обычный 7 2 4 5 3 2 3 2 6" xfId="1770"/>
    <cellStyle name="Обычный 7 2 4 5 3 2 3 2 7" xfId="1771"/>
    <cellStyle name="Обычный 7 2 4 5 3 2 3 2 8" xfId="1772"/>
    <cellStyle name="Обычный 7 2 4 5 3 2 3 2 9" xfId="1773"/>
    <cellStyle name="Обычный 7 2 4 5 3 2 3 3" xfId="1774"/>
    <cellStyle name="Обычный 7 2 4 5 3 2 3 3 10" xfId="1775"/>
    <cellStyle name="Обычный 7 2 4 5 3 2 3 3 2" xfId="1776"/>
    <cellStyle name="Обычный 7 2 4 5 3 2 3 3 2 2" xfId="1777"/>
    <cellStyle name="Обычный 7 2 4 5 3 2 3 3 2 3" xfId="1778"/>
    <cellStyle name="Обычный 7 2 4 5 3 2 3 3 2 4" xfId="1779"/>
    <cellStyle name="Обычный 7 2 4 5 3 2 3 3 2 5" xfId="1780"/>
    <cellStyle name="Обычный 7 2 4 5 3 2 3 3 2 6" xfId="1781"/>
    <cellStyle name="Обычный 7 2 4 5 3 2 3 3 2 7" xfId="1782"/>
    <cellStyle name="Обычный 7 2 4 5 3 2 3 3 2 8" xfId="1783"/>
    <cellStyle name="Обычный 7 2 4 5 3 2 3 3 2 9" xfId="1784"/>
    <cellStyle name="Обычный 7 2 4 5 3 2 3 3 3" xfId="1785"/>
    <cellStyle name="Обычный 7 2 4 5 3 2 3 3 4" xfId="1786"/>
    <cellStyle name="Обычный 7 2 4 5 3 2 3 3 5" xfId="1787"/>
    <cellStyle name="Обычный 7 2 4 5 3 2 3 3 6" xfId="1788"/>
    <cellStyle name="Обычный 7 2 4 5 3 2 3 3 7" xfId="1789"/>
    <cellStyle name="Обычный 7 2 4 5 3 2 3 3 8" xfId="1790"/>
    <cellStyle name="Обычный 7 2 4 5 3 2 3 3 9" xfId="1791"/>
    <cellStyle name="Обычный 7 2 4 5 3 2 3 4" xfId="1792"/>
    <cellStyle name="Обычный 7 2 4 5 3 2 3 4 10" xfId="1793"/>
    <cellStyle name="Обычный 7 2 4 5 3 2 3 4 11" xfId="1794"/>
    <cellStyle name="Обычный 7 2 4 5 3 2 3 4 2" xfId="1795"/>
    <cellStyle name="Обычный 7 2 4 5 3 2 3 4 2 10" xfId="1796"/>
    <cellStyle name="Обычный 7 2 4 5 3 2 3 4 2 2" xfId="1797"/>
    <cellStyle name="Обычный 7 2 4 5 3 2 3 4 2 2 2" xfId="1798"/>
    <cellStyle name="Обычный 7 2 4 5 3 2 3 4 2 2 3" xfId="1799"/>
    <cellStyle name="Обычный 7 2 4 5 3 2 3 4 2 2 4" xfId="1800"/>
    <cellStyle name="Обычный 7 2 4 5 3 2 3 4 2 2 5" xfId="1801"/>
    <cellStyle name="Обычный 7 2 4 5 3 2 3 4 2 2 6" xfId="1802"/>
    <cellStyle name="Обычный 7 2 4 5 3 2 3 4 2 2 7" xfId="1803"/>
    <cellStyle name="Обычный 7 2 4 5 3 2 3 4 2 2 8" xfId="1804"/>
    <cellStyle name="Обычный 7 2 4 5 3 2 3 4 2 2 9" xfId="1805"/>
    <cellStyle name="Обычный 7 2 4 5 3 2 3 4 2 3" xfId="1806"/>
    <cellStyle name="Обычный 7 2 4 5 3 2 3 4 2 4" xfId="1807"/>
    <cellStyle name="Обычный 7 2 4 5 3 2 3 4 2 5" xfId="1808"/>
    <cellStyle name="Обычный 7 2 4 5 3 2 3 4 2 6" xfId="1809"/>
    <cellStyle name="Обычный 7 2 4 5 3 2 3 4 2 7" xfId="1810"/>
    <cellStyle name="Обычный 7 2 4 5 3 2 3 4 2 8" xfId="1811"/>
    <cellStyle name="Обычный 7 2 4 5 3 2 3 4 2 9" xfId="1812"/>
    <cellStyle name="Обычный 7 2 4 5 3 2 3 4 3" xfId="1813"/>
    <cellStyle name="Обычный 7 2 4 5 3 2 3 4 3 2" xfId="1814"/>
    <cellStyle name="Обычный 7 2 4 5 3 2 3 4 3 3" xfId="1815"/>
    <cellStyle name="Обычный 7 2 4 5 3 2 3 4 3 4" xfId="1816"/>
    <cellStyle name="Обычный 7 2 4 5 3 2 3 4 3 5" xfId="1817"/>
    <cellStyle name="Обычный 7 2 4 5 3 2 3 4 3 6" xfId="1818"/>
    <cellStyle name="Обычный 7 2 4 5 3 2 3 4 3 7" xfId="1819"/>
    <cellStyle name="Обычный 7 2 4 5 3 2 3 4 3 8" xfId="1820"/>
    <cellStyle name="Обычный 7 2 4 5 3 2 3 4 3 9" xfId="1821"/>
    <cellStyle name="Обычный 7 2 4 5 3 2 3 4 4" xfId="1822"/>
    <cellStyle name="Обычный 7 2 4 5 3 2 3 4 5" xfId="1823"/>
    <cellStyle name="Обычный 7 2 4 5 3 2 3 4 6" xfId="1824"/>
    <cellStyle name="Обычный 7 2 4 5 3 2 3 4 7" xfId="1825"/>
    <cellStyle name="Обычный 7 2 4 5 3 2 3 4 8" xfId="1826"/>
    <cellStyle name="Обычный 7 2 4 5 3 2 3 4 9" xfId="1827"/>
    <cellStyle name="Обычный 7 2 4 5 3 2 3 5" xfId="1828"/>
    <cellStyle name="Обычный 7 2 4 5 3 2 3 5 2" xfId="1829"/>
    <cellStyle name="Обычный 7 2 4 5 3 2 3 5 3" xfId="1830"/>
    <cellStyle name="Обычный 7 2 4 5 3 2 3 5 4" xfId="1831"/>
    <cellStyle name="Обычный 7 2 4 5 3 2 3 5 5" xfId="1832"/>
    <cellStyle name="Обычный 7 2 4 5 3 2 3 5 6" xfId="1833"/>
    <cellStyle name="Обычный 7 2 4 5 3 2 3 5 7" xfId="1834"/>
    <cellStyle name="Обычный 7 2 4 5 3 2 3 5 8" xfId="1835"/>
    <cellStyle name="Обычный 7 2 4 5 3 2 3 5 9" xfId="1836"/>
    <cellStyle name="Обычный 7 2 4 5 3 2 3 6" xfId="1837"/>
    <cellStyle name="Обычный 7 2 4 5 3 2 3 7" xfId="1838"/>
    <cellStyle name="Обычный 7 2 4 5 3 2 3 8" xfId="1839"/>
    <cellStyle name="Обычный 7 2 4 5 3 2 3 9" xfId="1840"/>
    <cellStyle name="Обычный 7 2 4 5 3 2 4" xfId="1841"/>
    <cellStyle name="Обычный 7 2 4 5 3 2 4 2" xfId="1842"/>
    <cellStyle name="Обычный 7 2 4 5 3 2 4 3" xfId="1843"/>
    <cellStyle name="Обычный 7 2 4 5 3 2 4 4" xfId="1844"/>
    <cellStyle name="Обычный 7 2 4 5 3 2 4 5" xfId="1845"/>
    <cellStyle name="Обычный 7 2 4 5 3 2 4 6" xfId="1846"/>
    <cellStyle name="Обычный 7 2 4 5 3 2 4 7" xfId="1847"/>
    <cellStyle name="Обычный 7 2 4 5 3 2 4 8" xfId="1848"/>
    <cellStyle name="Обычный 7 2 4 5 3 2 4 9" xfId="1849"/>
    <cellStyle name="Обычный 7 2 4 5 3 2 5" xfId="1850"/>
    <cellStyle name="Обычный 7 2 4 5 3 2 6" xfId="1851"/>
    <cellStyle name="Обычный 7 2 4 5 3 2 7" xfId="1852"/>
    <cellStyle name="Обычный 7 2 4 5 3 2 8" xfId="1853"/>
    <cellStyle name="Обычный 7 2 4 5 3 2 9" xfId="1854"/>
    <cellStyle name="Обычный 7 2 4 5 3 3" xfId="1855"/>
    <cellStyle name="Обычный 7 2 4 5 3 3 2" xfId="1856"/>
    <cellStyle name="Обычный 7 2 4 5 3 3 3" xfId="1857"/>
    <cellStyle name="Обычный 7 2 4 5 3 3 4" xfId="1858"/>
    <cellStyle name="Обычный 7 2 4 5 3 3 5" xfId="1859"/>
    <cellStyle name="Обычный 7 2 4 5 3 3 6" xfId="1860"/>
    <cellStyle name="Обычный 7 2 4 5 3 3 7" xfId="1861"/>
    <cellStyle name="Обычный 7 2 4 5 3 3 8" xfId="1862"/>
    <cellStyle name="Обычный 7 2 4 5 3 3 9" xfId="1863"/>
    <cellStyle name="Обычный 7 2 4 5 3 4" xfId="1864"/>
    <cellStyle name="Обычный 7 2 4 5 3 5" xfId="1865"/>
    <cellStyle name="Обычный 7 2 4 5 3 6" xfId="1866"/>
    <cellStyle name="Обычный 7 2 4 5 3 7" xfId="1867"/>
    <cellStyle name="Обычный 7 2 4 5 3 8" xfId="1868"/>
    <cellStyle name="Обычный 7 2 4 5 3 9" xfId="1869"/>
    <cellStyle name="Обычный 7 2 4 5 4" xfId="1870"/>
    <cellStyle name="Обычный 7 2 4 5 4 2" xfId="1871"/>
    <cellStyle name="Обычный 7 2 4 5 4 3" xfId="1872"/>
    <cellStyle name="Обычный 7 2 4 5 4 4" xfId="1873"/>
    <cellStyle name="Обычный 7 2 4 5 4 5" xfId="1874"/>
    <cellStyle name="Обычный 7 2 4 5 4 6" xfId="1875"/>
    <cellStyle name="Обычный 7 2 4 5 4 7" xfId="1876"/>
    <cellStyle name="Обычный 7 2 4 5 4 8" xfId="1877"/>
    <cellStyle name="Обычный 7 2 4 5 4 9" xfId="1878"/>
    <cellStyle name="Обычный 7 2 4 5 5" xfId="1879"/>
    <cellStyle name="Обычный 7 2 4 5 6" xfId="1880"/>
    <cellStyle name="Обычный 7 2 4 5 7" xfId="1881"/>
    <cellStyle name="Обычный 7 2 4 5 8" xfId="1882"/>
    <cellStyle name="Обычный 7 2 4 5 9" xfId="1883"/>
    <cellStyle name="Обычный 7 2 4 6" xfId="1884"/>
    <cellStyle name="Обычный 7 2 4 6 2" xfId="1885"/>
    <cellStyle name="Обычный 7 2 4 6 3" xfId="1886"/>
    <cellStyle name="Обычный 7 2 4 6 4" xfId="1887"/>
    <cellStyle name="Обычный 7 2 4 6 5" xfId="1888"/>
    <cellStyle name="Обычный 7 2 4 6 6" xfId="1889"/>
    <cellStyle name="Обычный 7 2 4 6 7" xfId="1890"/>
    <cellStyle name="Обычный 7 2 4 6 8" xfId="1891"/>
    <cellStyle name="Обычный 7 2 4 6 9" xfId="1892"/>
    <cellStyle name="Обычный 7 2 4 7" xfId="1893"/>
    <cellStyle name="Обычный 7 2 4 8" xfId="1894"/>
    <cellStyle name="Обычный 7 2 4 9" xfId="1895"/>
    <cellStyle name="Обычный 7 2 5" xfId="1896"/>
    <cellStyle name="Обычный 7 2 5 10" xfId="1897"/>
    <cellStyle name="Обычный 7 2 5 2" xfId="1898"/>
    <cellStyle name="Обычный 7 2 5 2 2" xfId="1899"/>
    <cellStyle name="Обычный 7 2 5 2 3" xfId="1900"/>
    <cellStyle name="Обычный 7 2 5 2 4" xfId="1901"/>
    <cellStyle name="Обычный 7 2 5 2 5" xfId="1902"/>
    <cellStyle name="Обычный 7 2 5 2 6" xfId="1903"/>
    <cellStyle name="Обычный 7 2 5 2 7" xfId="1904"/>
    <cellStyle name="Обычный 7 2 5 2 8" xfId="1905"/>
    <cellStyle name="Обычный 7 2 5 2 9" xfId="1906"/>
    <cellStyle name="Обычный 7 2 5 3" xfId="1907"/>
    <cellStyle name="Обычный 7 2 5 4" xfId="1908"/>
    <cellStyle name="Обычный 7 2 5 5" xfId="1909"/>
    <cellStyle name="Обычный 7 2 5 6" xfId="1910"/>
    <cellStyle name="Обычный 7 2 5 7" xfId="1911"/>
    <cellStyle name="Обычный 7 2 5 8" xfId="1912"/>
    <cellStyle name="Обычный 7 2 5 9" xfId="1913"/>
    <cellStyle name="Обычный 7 2 6" xfId="1914"/>
    <cellStyle name="Обычный 7 2 6 10" xfId="1915"/>
    <cellStyle name="Обычный 7 2 6 2" xfId="1916"/>
    <cellStyle name="Обычный 7 2 6 2 2" xfId="1917"/>
    <cellStyle name="Обычный 7 2 6 2 3" xfId="1918"/>
    <cellStyle name="Обычный 7 2 6 2 4" xfId="1919"/>
    <cellStyle name="Обычный 7 2 6 2 5" xfId="1920"/>
    <cellStyle name="Обычный 7 2 6 2 6" xfId="1921"/>
    <cellStyle name="Обычный 7 2 6 2 7" xfId="1922"/>
    <cellStyle name="Обычный 7 2 6 2 8" xfId="1923"/>
    <cellStyle name="Обычный 7 2 6 2 9" xfId="1924"/>
    <cellStyle name="Обычный 7 2 6 3" xfId="1925"/>
    <cellStyle name="Обычный 7 2 6 4" xfId="1926"/>
    <cellStyle name="Обычный 7 2 6 5" xfId="1927"/>
    <cellStyle name="Обычный 7 2 6 6" xfId="1928"/>
    <cellStyle name="Обычный 7 2 6 7" xfId="1929"/>
    <cellStyle name="Обычный 7 2 6 8" xfId="1930"/>
    <cellStyle name="Обычный 7 2 6 9" xfId="1931"/>
    <cellStyle name="Обычный 7 2 7" xfId="1932"/>
    <cellStyle name="Обычный 7 2 7 10" xfId="1933"/>
    <cellStyle name="Обычный 7 2 7 2" xfId="1934"/>
    <cellStyle name="Обычный 7 2 7 2 2" xfId="1935"/>
    <cellStyle name="Обычный 7 2 7 2 3" xfId="1936"/>
    <cellStyle name="Обычный 7 2 7 2 4" xfId="1937"/>
    <cellStyle name="Обычный 7 2 7 2 5" xfId="1938"/>
    <cellStyle name="Обычный 7 2 7 2 6" xfId="1939"/>
    <cellStyle name="Обычный 7 2 7 2 7" xfId="1940"/>
    <cellStyle name="Обычный 7 2 7 2 8" xfId="1941"/>
    <cellStyle name="Обычный 7 2 7 2 9" xfId="1942"/>
    <cellStyle name="Обычный 7 2 7 3" xfId="1943"/>
    <cellStyle name="Обычный 7 2 7 4" xfId="1944"/>
    <cellStyle name="Обычный 7 2 7 5" xfId="1945"/>
    <cellStyle name="Обычный 7 2 7 6" xfId="1946"/>
    <cellStyle name="Обычный 7 2 7 7" xfId="1947"/>
    <cellStyle name="Обычный 7 2 7 8" xfId="1948"/>
    <cellStyle name="Обычный 7 2 7 9" xfId="1949"/>
    <cellStyle name="Обычный 7 2 8" xfId="1950"/>
    <cellStyle name="Обычный 7 2 8 10" xfId="1951"/>
    <cellStyle name="Обычный 7 2 8 11" xfId="1952"/>
    <cellStyle name="Обычный 7 2 8 12" xfId="1953"/>
    <cellStyle name="Обычный 7 2 8 2" xfId="1954"/>
    <cellStyle name="Обычный 7 2 8 2 10" xfId="1955"/>
    <cellStyle name="Обычный 7 2 8 2 2" xfId="1956"/>
    <cellStyle name="Обычный 7 2 8 2 2 2" xfId="1957"/>
    <cellStyle name="Обычный 7 2 8 2 2 3" xfId="1958"/>
    <cellStyle name="Обычный 7 2 8 2 2 4" xfId="1959"/>
    <cellStyle name="Обычный 7 2 8 2 2 5" xfId="1960"/>
    <cellStyle name="Обычный 7 2 8 2 2 6" xfId="1961"/>
    <cellStyle name="Обычный 7 2 8 2 2 7" xfId="1962"/>
    <cellStyle name="Обычный 7 2 8 2 2 8" xfId="1963"/>
    <cellStyle name="Обычный 7 2 8 2 2 9" xfId="1964"/>
    <cellStyle name="Обычный 7 2 8 2 3" xfId="1965"/>
    <cellStyle name="Обычный 7 2 8 2 4" xfId="1966"/>
    <cellStyle name="Обычный 7 2 8 2 5" xfId="1967"/>
    <cellStyle name="Обычный 7 2 8 2 6" xfId="1968"/>
    <cellStyle name="Обычный 7 2 8 2 7" xfId="1969"/>
    <cellStyle name="Обычный 7 2 8 2 8" xfId="1970"/>
    <cellStyle name="Обычный 7 2 8 2 9" xfId="1971"/>
    <cellStyle name="Обычный 7 2 8 3" xfId="1972"/>
    <cellStyle name="Обычный 7 2 8 3 10" xfId="1973"/>
    <cellStyle name="Обычный 7 2 8 3 11" xfId="1974"/>
    <cellStyle name="Обычный 7 2 8 3 2" xfId="1975"/>
    <cellStyle name="Обычный 7 2 8 3 2 10" xfId="1976"/>
    <cellStyle name="Обычный 7 2 8 3 2 11" xfId="1977"/>
    <cellStyle name="Обычный 7 2 8 3 2 12" xfId="1978"/>
    <cellStyle name="Обычный 7 2 8 3 2 2" xfId="1979"/>
    <cellStyle name="Обычный 7 2 8 3 2 2 10" xfId="1980"/>
    <cellStyle name="Обычный 7 2 8 3 2 2 2" xfId="1981"/>
    <cellStyle name="Обычный 7 2 8 3 2 2 2 2" xfId="1982"/>
    <cellStyle name="Обычный 7 2 8 3 2 2 2 3" xfId="1983"/>
    <cellStyle name="Обычный 7 2 8 3 2 2 2 4" xfId="1984"/>
    <cellStyle name="Обычный 7 2 8 3 2 2 2 5" xfId="1985"/>
    <cellStyle name="Обычный 7 2 8 3 2 2 2 6" xfId="1986"/>
    <cellStyle name="Обычный 7 2 8 3 2 2 2 7" xfId="1987"/>
    <cellStyle name="Обычный 7 2 8 3 2 2 2 8" xfId="1988"/>
    <cellStyle name="Обычный 7 2 8 3 2 2 2 9" xfId="1989"/>
    <cellStyle name="Обычный 7 2 8 3 2 2 3" xfId="1990"/>
    <cellStyle name="Обычный 7 2 8 3 2 2 4" xfId="1991"/>
    <cellStyle name="Обычный 7 2 8 3 2 2 5" xfId="1992"/>
    <cellStyle name="Обычный 7 2 8 3 2 2 6" xfId="1993"/>
    <cellStyle name="Обычный 7 2 8 3 2 2 7" xfId="1994"/>
    <cellStyle name="Обычный 7 2 8 3 2 2 8" xfId="1995"/>
    <cellStyle name="Обычный 7 2 8 3 2 2 9" xfId="1996"/>
    <cellStyle name="Обычный 7 2 8 3 2 3" xfId="1997"/>
    <cellStyle name="Обычный 7 2 8 3 2 3 10" xfId="1998"/>
    <cellStyle name="Обычный 7 2 8 3 2 3 11" xfId="1999"/>
    <cellStyle name="Обычный 7 2 8 3 2 3 12" xfId="2000"/>
    <cellStyle name="Обычный 7 2 8 3 2 3 13" xfId="2001"/>
    <cellStyle name="Обычный 7 2 8 3 2 3 2" xfId="2002"/>
    <cellStyle name="Обычный 7 2 8 3 2 3 2 10" xfId="2003"/>
    <cellStyle name="Обычный 7 2 8 3 2 3 2 2" xfId="2004"/>
    <cellStyle name="Обычный 7 2 8 3 2 3 2 2 2" xfId="2005"/>
    <cellStyle name="Обычный 7 2 8 3 2 3 2 2 3" xfId="2006"/>
    <cellStyle name="Обычный 7 2 8 3 2 3 2 2 4" xfId="2007"/>
    <cellStyle name="Обычный 7 2 8 3 2 3 2 2 5" xfId="2008"/>
    <cellStyle name="Обычный 7 2 8 3 2 3 2 2 6" xfId="2009"/>
    <cellStyle name="Обычный 7 2 8 3 2 3 2 2 7" xfId="2010"/>
    <cellStyle name="Обычный 7 2 8 3 2 3 2 2 8" xfId="2011"/>
    <cellStyle name="Обычный 7 2 8 3 2 3 2 2 9" xfId="2012"/>
    <cellStyle name="Обычный 7 2 8 3 2 3 2 3" xfId="2013"/>
    <cellStyle name="Обычный 7 2 8 3 2 3 2 4" xfId="2014"/>
    <cellStyle name="Обычный 7 2 8 3 2 3 2 5" xfId="2015"/>
    <cellStyle name="Обычный 7 2 8 3 2 3 2 6" xfId="2016"/>
    <cellStyle name="Обычный 7 2 8 3 2 3 2 7" xfId="2017"/>
    <cellStyle name="Обычный 7 2 8 3 2 3 2 8" xfId="2018"/>
    <cellStyle name="Обычный 7 2 8 3 2 3 2 9" xfId="2019"/>
    <cellStyle name="Обычный 7 2 8 3 2 3 3" xfId="2020"/>
    <cellStyle name="Обычный 7 2 8 3 2 3 3 10" xfId="2021"/>
    <cellStyle name="Обычный 7 2 8 3 2 3 3 2" xfId="2022"/>
    <cellStyle name="Обычный 7 2 8 3 2 3 3 2 2" xfId="2023"/>
    <cellStyle name="Обычный 7 2 8 3 2 3 3 2 3" xfId="2024"/>
    <cellStyle name="Обычный 7 2 8 3 2 3 3 2 4" xfId="2025"/>
    <cellStyle name="Обычный 7 2 8 3 2 3 3 2 5" xfId="2026"/>
    <cellStyle name="Обычный 7 2 8 3 2 3 3 2 6" xfId="2027"/>
    <cellStyle name="Обычный 7 2 8 3 2 3 3 2 7" xfId="2028"/>
    <cellStyle name="Обычный 7 2 8 3 2 3 3 2 8" xfId="2029"/>
    <cellStyle name="Обычный 7 2 8 3 2 3 3 2 9" xfId="2030"/>
    <cellStyle name="Обычный 7 2 8 3 2 3 3 3" xfId="2031"/>
    <cellStyle name="Обычный 7 2 8 3 2 3 3 4" xfId="2032"/>
    <cellStyle name="Обычный 7 2 8 3 2 3 3 5" xfId="2033"/>
    <cellStyle name="Обычный 7 2 8 3 2 3 3 6" xfId="2034"/>
    <cellStyle name="Обычный 7 2 8 3 2 3 3 7" xfId="2035"/>
    <cellStyle name="Обычный 7 2 8 3 2 3 3 8" xfId="2036"/>
    <cellStyle name="Обычный 7 2 8 3 2 3 3 9" xfId="2037"/>
    <cellStyle name="Обычный 7 2 8 3 2 3 4" xfId="2038"/>
    <cellStyle name="Обычный 7 2 8 3 2 3 4 10" xfId="2039"/>
    <cellStyle name="Обычный 7 2 8 3 2 3 4 11" xfId="2040"/>
    <cellStyle name="Обычный 7 2 8 3 2 3 4 2" xfId="2041"/>
    <cellStyle name="Обычный 7 2 8 3 2 3 4 2 10" xfId="2042"/>
    <cellStyle name="Обычный 7 2 8 3 2 3 4 2 2" xfId="2043"/>
    <cellStyle name="Обычный 7 2 8 3 2 3 4 2 2 2" xfId="2044"/>
    <cellStyle name="Обычный 7 2 8 3 2 3 4 2 2 3" xfId="2045"/>
    <cellStyle name="Обычный 7 2 8 3 2 3 4 2 2 4" xfId="2046"/>
    <cellStyle name="Обычный 7 2 8 3 2 3 4 2 2 5" xfId="2047"/>
    <cellStyle name="Обычный 7 2 8 3 2 3 4 2 2 6" xfId="2048"/>
    <cellStyle name="Обычный 7 2 8 3 2 3 4 2 2 7" xfId="2049"/>
    <cellStyle name="Обычный 7 2 8 3 2 3 4 2 2 8" xfId="2050"/>
    <cellStyle name="Обычный 7 2 8 3 2 3 4 2 2 9" xfId="2051"/>
    <cellStyle name="Обычный 7 2 8 3 2 3 4 2 3" xfId="2052"/>
    <cellStyle name="Обычный 7 2 8 3 2 3 4 2 4" xfId="2053"/>
    <cellStyle name="Обычный 7 2 8 3 2 3 4 2 5" xfId="2054"/>
    <cellStyle name="Обычный 7 2 8 3 2 3 4 2 6" xfId="2055"/>
    <cellStyle name="Обычный 7 2 8 3 2 3 4 2 7" xfId="2056"/>
    <cellStyle name="Обычный 7 2 8 3 2 3 4 2 8" xfId="2057"/>
    <cellStyle name="Обычный 7 2 8 3 2 3 4 2 9" xfId="2058"/>
    <cellStyle name="Обычный 7 2 8 3 2 3 4 3" xfId="2059"/>
    <cellStyle name="Обычный 7 2 8 3 2 3 4 3 2" xfId="2060"/>
    <cellStyle name="Обычный 7 2 8 3 2 3 4 3 3" xfId="2061"/>
    <cellStyle name="Обычный 7 2 8 3 2 3 4 3 4" xfId="2062"/>
    <cellStyle name="Обычный 7 2 8 3 2 3 4 3 5" xfId="2063"/>
    <cellStyle name="Обычный 7 2 8 3 2 3 4 3 6" xfId="2064"/>
    <cellStyle name="Обычный 7 2 8 3 2 3 4 3 7" xfId="2065"/>
    <cellStyle name="Обычный 7 2 8 3 2 3 4 3 8" xfId="2066"/>
    <cellStyle name="Обычный 7 2 8 3 2 3 4 3 9" xfId="2067"/>
    <cellStyle name="Обычный 7 2 8 3 2 3 4 4" xfId="2068"/>
    <cellStyle name="Обычный 7 2 8 3 2 3 4 5" xfId="2069"/>
    <cellStyle name="Обычный 7 2 8 3 2 3 4 6" xfId="2070"/>
    <cellStyle name="Обычный 7 2 8 3 2 3 4 7" xfId="2071"/>
    <cellStyle name="Обычный 7 2 8 3 2 3 4 8" xfId="2072"/>
    <cellStyle name="Обычный 7 2 8 3 2 3 4 9" xfId="2073"/>
    <cellStyle name="Обычный 7 2 8 3 2 3 5" xfId="2074"/>
    <cellStyle name="Обычный 7 2 8 3 2 3 5 2" xfId="2075"/>
    <cellStyle name="Обычный 7 2 8 3 2 3 5 3" xfId="2076"/>
    <cellStyle name="Обычный 7 2 8 3 2 3 5 4" xfId="2077"/>
    <cellStyle name="Обычный 7 2 8 3 2 3 5 5" xfId="2078"/>
    <cellStyle name="Обычный 7 2 8 3 2 3 5 6" xfId="2079"/>
    <cellStyle name="Обычный 7 2 8 3 2 3 5 7" xfId="2080"/>
    <cellStyle name="Обычный 7 2 8 3 2 3 5 8" xfId="2081"/>
    <cellStyle name="Обычный 7 2 8 3 2 3 5 9" xfId="2082"/>
    <cellStyle name="Обычный 7 2 8 3 2 3 6" xfId="2083"/>
    <cellStyle name="Обычный 7 2 8 3 2 3 7" xfId="2084"/>
    <cellStyle name="Обычный 7 2 8 3 2 3 8" xfId="2085"/>
    <cellStyle name="Обычный 7 2 8 3 2 3 9" xfId="2086"/>
    <cellStyle name="Обычный 7 2 8 3 2 4" xfId="2087"/>
    <cellStyle name="Обычный 7 2 8 3 2 4 2" xfId="2088"/>
    <cellStyle name="Обычный 7 2 8 3 2 4 3" xfId="2089"/>
    <cellStyle name="Обычный 7 2 8 3 2 4 4" xfId="2090"/>
    <cellStyle name="Обычный 7 2 8 3 2 4 5" xfId="2091"/>
    <cellStyle name="Обычный 7 2 8 3 2 4 6" xfId="2092"/>
    <cellStyle name="Обычный 7 2 8 3 2 4 7" xfId="2093"/>
    <cellStyle name="Обычный 7 2 8 3 2 4 8" xfId="2094"/>
    <cellStyle name="Обычный 7 2 8 3 2 4 9" xfId="2095"/>
    <cellStyle name="Обычный 7 2 8 3 2 5" xfId="2096"/>
    <cellStyle name="Обычный 7 2 8 3 2 6" xfId="2097"/>
    <cellStyle name="Обычный 7 2 8 3 2 7" xfId="2098"/>
    <cellStyle name="Обычный 7 2 8 3 2 8" xfId="2099"/>
    <cellStyle name="Обычный 7 2 8 3 2 9" xfId="2100"/>
    <cellStyle name="Обычный 7 2 8 3 3" xfId="2101"/>
    <cellStyle name="Обычный 7 2 8 3 3 2" xfId="2102"/>
    <cellStyle name="Обычный 7 2 8 3 3 3" xfId="2103"/>
    <cellStyle name="Обычный 7 2 8 3 3 4" xfId="2104"/>
    <cellStyle name="Обычный 7 2 8 3 3 5" xfId="2105"/>
    <cellStyle name="Обычный 7 2 8 3 3 6" xfId="2106"/>
    <cellStyle name="Обычный 7 2 8 3 3 7" xfId="2107"/>
    <cellStyle name="Обычный 7 2 8 3 3 8" xfId="2108"/>
    <cellStyle name="Обычный 7 2 8 3 3 9" xfId="2109"/>
    <cellStyle name="Обычный 7 2 8 3 4" xfId="2110"/>
    <cellStyle name="Обычный 7 2 8 3 5" xfId="2111"/>
    <cellStyle name="Обычный 7 2 8 3 6" xfId="2112"/>
    <cellStyle name="Обычный 7 2 8 3 7" xfId="2113"/>
    <cellStyle name="Обычный 7 2 8 3 8" xfId="2114"/>
    <cellStyle name="Обычный 7 2 8 3 9" xfId="2115"/>
    <cellStyle name="Обычный 7 2 8 4" xfId="2116"/>
    <cellStyle name="Обычный 7 2 8 4 2" xfId="2117"/>
    <cellStyle name="Обычный 7 2 8 4 3" xfId="2118"/>
    <cellStyle name="Обычный 7 2 8 4 4" xfId="2119"/>
    <cellStyle name="Обычный 7 2 8 4 5" xfId="2120"/>
    <cellStyle name="Обычный 7 2 8 4 6" xfId="2121"/>
    <cellStyle name="Обычный 7 2 8 4 7" xfId="2122"/>
    <cellStyle name="Обычный 7 2 8 4 8" xfId="2123"/>
    <cellStyle name="Обычный 7 2 8 4 9" xfId="2124"/>
    <cellStyle name="Обычный 7 2 8 5" xfId="2125"/>
    <cellStyle name="Обычный 7 2 8 6" xfId="2126"/>
    <cellStyle name="Обычный 7 2 8 7" xfId="2127"/>
    <cellStyle name="Обычный 7 2 8 8" xfId="2128"/>
    <cellStyle name="Обычный 7 2 8 9" xfId="2129"/>
    <cellStyle name="Обычный 7 2 9" xfId="2130"/>
    <cellStyle name="Обычный 7 2 9 2" xfId="2131"/>
    <cellStyle name="Обычный 7 2 9 3" xfId="2132"/>
    <cellStyle name="Обычный 7 2 9 4" xfId="2133"/>
    <cellStyle name="Обычный 7 2 9 5" xfId="2134"/>
    <cellStyle name="Обычный 7 2 9 6" xfId="2135"/>
    <cellStyle name="Обычный 7 2 9 7" xfId="2136"/>
    <cellStyle name="Обычный 7 2 9 8" xfId="2137"/>
    <cellStyle name="Обычный 7 2 9 9" xfId="2138"/>
    <cellStyle name="Обычный 7 20" xfId="2139"/>
    <cellStyle name="Обычный 7 20 2" xfId="2140"/>
    <cellStyle name="Обычный 7 200" xfId="2141"/>
    <cellStyle name="Обычный 7 201" xfId="2142"/>
    <cellStyle name="Обычный 7 202" xfId="2143"/>
    <cellStyle name="Обычный 7 203" xfId="2144"/>
    <cellStyle name="Обычный 7 204" xfId="2145"/>
    <cellStyle name="Обычный 7 21" xfId="2146"/>
    <cellStyle name="Обычный 7 22" xfId="2147"/>
    <cellStyle name="Обычный 7 23" xfId="2148"/>
    <cellStyle name="Обычный 7 24" xfId="2149"/>
    <cellStyle name="Обычный 7 25" xfId="2150"/>
    <cellStyle name="Обычный 7 26" xfId="2151"/>
    <cellStyle name="Обычный 7 27" xfId="2152"/>
    <cellStyle name="Обычный 7 28" xfId="2153"/>
    <cellStyle name="Обычный 7 29" xfId="2154"/>
    <cellStyle name="Обычный 7 3" xfId="2155"/>
    <cellStyle name="Обычный 7 3 2" xfId="2156"/>
    <cellStyle name="Обычный 7 30" xfId="2157"/>
    <cellStyle name="Обычный 7 31" xfId="2158"/>
    <cellStyle name="Обычный 7 32" xfId="2159"/>
    <cellStyle name="Обычный 7 33" xfId="2160"/>
    <cellStyle name="Обычный 7 34" xfId="2161"/>
    <cellStyle name="Обычный 7 35" xfId="2162"/>
    <cellStyle name="Обычный 7 36" xfId="2163"/>
    <cellStyle name="Обычный 7 37" xfId="2164"/>
    <cellStyle name="Обычный 7 38" xfId="2165"/>
    <cellStyle name="Обычный 7 39" xfId="2166"/>
    <cellStyle name="Обычный 7 4" xfId="2167"/>
    <cellStyle name="Обычный 7 4 10" xfId="2168"/>
    <cellStyle name="Обычный 7 4 11" xfId="2169"/>
    <cellStyle name="Обычный 7 4 12" xfId="2170"/>
    <cellStyle name="Обычный 7 4 13" xfId="2171"/>
    <cellStyle name="Обычный 7 4 14" xfId="2172"/>
    <cellStyle name="Обычный 7 4 15" xfId="2173"/>
    <cellStyle name="Обычный 7 4 2" xfId="2174"/>
    <cellStyle name="Обычный 7 4 2 10" xfId="2175"/>
    <cellStyle name="Обычный 7 4 2 2" xfId="2176"/>
    <cellStyle name="Обычный 7 4 2 2 2" xfId="2177"/>
    <cellStyle name="Обычный 7 4 2 2 3" xfId="2178"/>
    <cellStyle name="Обычный 7 4 2 2 4" xfId="2179"/>
    <cellStyle name="Обычный 7 4 2 2 5" xfId="2180"/>
    <cellStyle name="Обычный 7 4 2 2 6" xfId="2181"/>
    <cellStyle name="Обычный 7 4 2 2 7" xfId="2182"/>
    <cellStyle name="Обычный 7 4 2 2 8" xfId="2183"/>
    <cellStyle name="Обычный 7 4 2 2 9" xfId="2184"/>
    <cellStyle name="Обычный 7 4 2 3" xfId="2185"/>
    <cellStyle name="Обычный 7 4 2 4" xfId="2186"/>
    <cellStyle name="Обычный 7 4 2 5" xfId="2187"/>
    <cellStyle name="Обычный 7 4 2 6" xfId="2188"/>
    <cellStyle name="Обычный 7 4 2 7" xfId="2189"/>
    <cellStyle name="Обычный 7 4 2 8" xfId="2190"/>
    <cellStyle name="Обычный 7 4 2 9" xfId="2191"/>
    <cellStyle name="Обычный 7 4 3" xfId="2192"/>
    <cellStyle name="Обычный 7 4 3 10" xfId="2193"/>
    <cellStyle name="Обычный 7 4 3 2" xfId="2194"/>
    <cellStyle name="Обычный 7 4 3 2 2" xfId="2195"/>
    <cellStyle name="Обычный 7 4 3 2 3" xfId="2196"/>
    <cellStyle name="Обычный 7 4 3 2 4" xfId="2197"/>
    <cellStyle name="Обычный 7 4 3 2 5" xfId="2198"/>
    <cellStyle name="Обычный 7 4 3 2 6" xfId="2199"/>
    <cellStyle name="Обычный 7 4 3 2 7" xfId="2200"/>
    <cellStyle name="Обычный 7 4 3 2 8" xfId="2201"/>
    <cellStyle name="Обычный 7 4 3 2 9" xfId="2202"/>
    <cellStyle name="Обычный 7 4 3 3" xfId="2203"/>
    <cellStyle name="Обычный 7 4 3 4" xfId="2204"/>
    <cellStyle name="Обычный 7 4 3 5" xfId="2205"/>
    <cellStyle name="Обычный 7 4 3 6" xfId="2206"/>
    <cellStyle name="Обычный 7 4 3 7" xfId="2207"/>
    <cellStyle name="Обычный 7 4 3 8" xfId="2208"/>
    <cellStyle name="Обычный 7 4 3 9" xfId="2209"/>
    <cellStyle name="Обычный 7 4 4" xfId="2210"/>
    <cellStyle name="Обычный 7 4 4 10" xfId="2211"/>
    <cellStyle name="Обычный 7 4 4 2" xfId="2212"/>
    <cellStyle name="Обычный 7 4 4 2 2" xfId="2213"/>
    <cellStyle name="Обычный 7 4 4 2 3" xfId="2214"/>
    <cellStyle name="Обычный 7 4 4 2 4" xfId="2215"/>
    <cellStyle name="Обычный 7 4 4 2 5" xfId="2216"/>
    <cellStyle name="Обычный 7 4 4 2 6" xfId="2217"/>
    <cellStyle name="Обычный 7 4 4 2 7" xfId="2218"/>
    <cellStyle name="Обычный 7 4 4 2 8" xfId="2219"/>
    <cellStyle name="Обычный 7 4 4 2 9" xfId="2220"/>
    <cellStyle name="Обычный 7 4 4 3" xfId="2221"/>
    <cellStyle name="Обычный 7 4 4 4" xfId="2222"/>
    <cellStyle name="Обычный 7 4 4 5" xfId="2223"/>
    <cellStyle name="Обычный 7 4 4 6" xfId="2224"/>
    <cellStyle name="Обычный 7 4 4 7" xfId="2225"/>
    <cellStyle name="Обычный 7 4 4 8" xfId="2226"/>
    <cellStyle name="Обычный 7 4 4 9" xfId="2227"/>
    <cellStyle name="Обычный 7 4 5" xfId="2228"/>
    <cellStyle name="Обычный 7 4 5 10" xfId="2229"/>
    <cellStyle name="Обычный 7 4 5 11" xfId="2230"/>
    <cellStyle name="Обычный 7 4 5 12" xfId="2231"/>
    <cellStyle name="Обычный 7 4 5 2" xfId="2232"/>
    <cellStyle name="Обычный 7 4 5 2 10" xfId="2233"/>
    <cellStyle name="Обычный 7 4 5 2 2" xfId="2234"/>
    <cellStyle name="Обычный 7 4 5 2 2 2" xfId="2235"/>
    <cellStyle name="Обычный 7 4 5 2 2 3" xfId="2236"/>
    <cellStyle name="Обычный 7 4 5 2 2 4" xfId="2237"/>
    <cellStyle name="Обычный 7 4 5 2 2 5" xfId="2238"/>
    <cellStyle name="Обычный 7 4 5 2 2 6" xfId="2239"/>
    <cellStyle name="Обычный 7 4 5 2 2 7" xfId="2240"/>
    <cellStyle name="Обычный 7 4 5 2 2 8" xfId="2241"/>
    <cellStyle name="Обычный 7 4 5 2 2 9" xfId="2242"/>
    <cellStyle name="Обычный 7 4 5 2 3" xfId="2243"/>
    <cellStyle name="Обычный 7 4 5 2 4" xfId="2244"/>
    <cellStyle name="Обычный 7 4 5 2 5" xfId="2245"/>
    <cellStyle name="Обычный 7 4 5 2 6" xfId="2246"/>
    <cellStyle name="Обычный 7 4 5 2 7" xfId="2247"/>
    <cellStyle name="Обычный 7 4 5 2 8" xfId="2248"/>
    <cellStyle name="Обычный 7 4 5 2 9" xfId="2249"/>
    <cellStyle name="Обычный 7 4 5 3" xfId="2250"/>
    <cellStyle name="Обычный 7 4 5 3 10" xfId="2251"/>
    <cellStyle name="Обычный 7 4 5 3 11" xfId="2252"/>
    <cellStyle name="Обычный 7 4 5 3 2" xfId="2253"/>
    <cellStyle name="Обычный 7 4 5 3 2 10" xfId="2254"/>
    <cellStyle name="Обычный 7 4 5 3 2 11" xfId="2255"/>
    <cellStyle name="Обычный 7 4 5 3 2 12" xfId="2256"/>
    <cellStyle name="Обычный 7 4 5 3 2 2" xfId="2257"/>
    <cellStyle name="Обычный 7 4 5 3 2 2 10" xfId="2258"/>
    <cellStyle name="Обычный 7 4 5 3 2 2 2" xfId="2259"/>
    <cellStyle name="Обычный 7 4 5 3 2 2 2 2" xfId="2260"/>
    <cellStyle name="Обычный 7 4 5 3 2 2 2 3" xfId="2261"/>
    <cellStyle name="Обычный 7 4 5 3 2 2 2 4" xfId="2262"/>
    <cellStyle name="Обычный 7 4 5 3 2 2 2 5" xfId="2263"/>
    <cellStyle name="Обычный 7 4 5 3 2 2 2 6" xfId="2264"/>
    <cellStyle name="Обычный 7 4 5 3 2 2 2 7" xfId="2265"/>
    <cellStyle name="Обычный 7 4 5 3 2 2 2 8" xfId="2266"/>
    <cellStyle name="Обычный 7 4 5 3 2 2 2 9" xfId="2267"/>
    <cellStyle name="Обычный 7 4 5 3 2 2 3" xfId="2268"/>
    <cellStyle name="Обычный 7 4 5 3 2 2 4" xfId="2269"/>
    <cellStyle name="Обычный 7 4 5 3 2 2 5" xfId="2270"/>
    <cellStyle name="Обычный 7 4 5 3 2 2 6" xfId="2271"/>
    <cellStyle name="Обычный 7 4 5 3 2 2 7" xfId="2272"/>
    <cellStyle name="Обычный 7 4 5 3 2 2 8" xfId="2273"/>
    <cellStyle name="Обычный 7 4 5 3 2 2 9" xfId="2274"/>
    <cellStyle name="Обычный 7 4 5 3 2 3" xfId="2275"/>
    <cellStyle name="Обычный 7 4 5 3 2 3 10" xfId="2276"/>
    <cellStyle name="Обычный 7 4 5 3 2 3 11" xfId="2277"/>
    <cellStyle name="Обычный 7 4 5 3 2 3 12" xfId="2278"/>
    <cellStyle name="Обычный 7 4 5 3 2 3 13" xfId="2279"/>
    <cellStyle name="Обычный 7 4 5 3 2 3 2" xfId="2280"/>
    <cellStyle name="Обычный 7 4 5 3 2 3 2 10" xfId="2281"/>
    <cellStyle name="Обычный 7 4 5 3 2 3 2 2" xfId="2282"/>
    <cellStyle name="Обычный 7 4 5 3 2 3 2 2 2" xfId="2283"/>
    <cellStyle name="Обычный 7 4 5 3 2 3 2 2 3" xfId="2284"/>
    <cellStyle name="Обычный 7 4 5 3 2 3 2 2 4" xfId="2285"/>
    <cellStyle name="Обычный 7 4 5 3 2 3 2 2 5" xfId="2286"/>
    <cellStyle name="Обычный 7 4 5 3 2 3 2 2 6" xfId="2287"/>
    <cellStyle name="Обычный 7 4 5 3 2 3 2 2 7" xfId="2288"/>
    <cellStyle name="Обычный 7 4 5 3 2 3 2 2 8" xfId="2289"/>
    <cellStyle name="Обычный 7 4 5 3 2 3 2 2 9" xfId="2290"/>
    <cellStyle name="Обычный 7 4 5 3 2 3 2 3" xfId="2291"/>
    <cellStyle name="Обычный 7 4 5 3 2 3 2 4" xfId="2292"/>
    <cellStyle name="Обычный 7 4 5 3 2 3 2 5" xfId="2293"/>
    <cellStyle name="Обычный 7 4 5 3 2 3 2 6" xfId="2294"/>
    <cellStyle name="Обычный 7 4 5 3 2 3 2 7" xfId="2295"/>
    <cellStyle name="Обычный 7 4 5 3 2 3 2 8" xfId="2296"/>
    <cellStyle name="Обычный 7 4 5 3 2 3 2 9" xfId="2297"/>
    <cellStyle name="Обычный 7 4 5 3 2 3 3" xfId="2298"/>
    <cellStyle name="Обычный 7 4 5 3 2 3 3 10" xfId="2299"/>
    <cellStyle name="Обычный 7 4 5 3 2 3 3 2" xfId="2300"/>
    <cellStyle name="Обычный 7 4 5 3 2 3 3 2 2" xfId="2301"/>
    <cellStyle name="Обычный 7 4 5 3 2 3 3 2 3" xfId="2302"/>
    <cellStyle name="Обычный 7 4 5 3 2 3 3 2 4" xfId="2303"/>
    <cellStyle name="Обычный 7 4 5 3 2 3 3 2 5" xfId="2304"/>
    <cellStyle name="Обычный 7 4 5 3 2 3 3 2 6" xfId="2305"/>
    <cellStyle name="Обычный 7 4 5 3 2 3 3 2 7" xfId="2306"/>
    <cellStyle name="Обычный 7 4 5 3 2 3 3 2 8" xfId="2307"/>
    <cellStyle name="Обычный 7 4 5 3 2 3 3 2 9" xfId="2308"/>
    <cellStyle name="Обычный 7 4 5 3 2 3 3 3" xfId="2309"/>
    <cellStyle name="Обычный 7 4 5 3 2 3 3 4" xfId="2310"/>
    <cellStyle name="Обычный 7 4 5 3 2 3 3 5" xfId="2311"/>
    <cellStyle name="Обычный 7 4 5 3 2 3 3 6" xfId="2312"/>
    <cellStyle name="Обычный 7 4 5 3 2 3 3 7" xfId="2313"/>
    <cellStyle name="Обычный 7 4 5 3 2 3 3 8" xfId="2314"/>
    <cellStyle name="Обычный 7 4 5 3 2 3 3 9" xfId="2315"/>
    <cellStyle name="Обычный 7 4 5 3 2 3 4" xfId="2316"/>
    <cellStyle name="Обычный 7 4 5 3 2 3 4 10" xfId="2317"/>
    <cellStyle name="Обычный 7 4 5 3 2 3 4 11" xfId="2318"/>
    <cellStyle name="Обычный 7 4 5 3 2 3 4 2" xfId="2319"/>
    <cellStyle name="Обычный 7 4 5 3 2 3 4 2 10" xfId="2320"/>
    <cellStyle name="Обычный 7 4 5 3 2 3 4 2 2" xfId="2321"/>
    <cellStyle name="Обычный 7 4 5 3 2 3 4 2 2 2" xfId="2322"/>
    <cellStyle name="Обычный 7 4 5 3 2 3 4 2 2 3" xfId="2323"/>
    <cellStyle name="Обычный 7 4 5 3 2 3 4 2 2 4" xfId="2324"/>
    <cellStyle name="Обычный 7 4 5 3 2 3 4 2 2 5" xfId="2325"/>
    <cellStyle name="Обычный 7 4 5 3 2 3 4 2 2 6" xfId="2326"/>
    <cellStyle name="Обычный 7 4 5 3 2 3 4 2 2 7" xfId="2327"/>
    <cellStyle name="Обычный 7 4 5 3 2 3 4 2 2 8" xfId="2328"/>
    <cellStyle name="Обычный 7 4 5 3 2 3 4 2 2 9" xfId="2329"/>
    <cellStyle name="Обычный 7 4 5 3 2 3 4 2 3" xfId="2330"/>
    <cellStyle name="Обычный 7 4 5 3 2 3 4 2 4" xfId="2331"/>
    <cellStyle name="Обычный 7 4 5 3 2 3 4 2 5" xfId="2332"/>
    <cellStyle name="Обычный 7 4 5 3 2 3 4 2 6" xfId="2333"/>
    <cellStyle name="Обычный 7 4 5 3 2 3 4 2 7" xfId="2334"/>
    <cellStyle name="Обычный 7 4 5 3 2 3 4 2 8" xfId="2335"/>
    <cellStyle name="Обычный 7 4 5 3 2 3 4 2 9" xfId="2336"/>
    <cellStyle name="Обычный 7 4 5 3 2 3 4 3" xfId="2337"/>
    <cellStyle name="Обычный 7 4 5 3 2 3 4 3 2" xfId="2338"/>
    <cellStyle name="Обычный 7 4 5 3 2 3 4 3 3" xfId="2339"/>
    <cellStyle name="Обычный 7 4 5 3 2 3 4 3 4" xfId="2340"/>
    <cellStyle name="Обычный 7 4 5 3 2 3 4 3 5" xfId="2341"/>
    <cellStyle name="Обычный 7 4 5 3 2 3 4 3 6" xfId="2342"/>
    <cellStyle name="Обычный 7 4 5 3 2 3 4 3 7" xfId="2343"/>
    <cellStyle name="Обычный 7 4 5 3 2 3 4 3 8" xfId="2344"/>
    <cellStyle name="Обычный 7 4 5 3 2 3 4 3 9" xfId="2345"/>
    <cellStyle name="Обычный 7 4 5 3 2 3 4 4" xfId="2346"/>
    <cellStyle name="Обычный 7 4 5 3 2 3 4 5" xfId="2347"/>
    <cellStyle name="Обычный 7 4 5 3 2 3 4 6" xfId="2348"/>
    <cellStyle name="Обычный 7 4 5 3 2 3 4 7" xfId="2349"/>
    <cellStyle name="Обычный 7 4 5 3 2 3 4 8" xfId="2350"/>
    <cellStyle name="Обычный 7 4 5 3 2 3 4 9" xfId="2351"/>
    <cellStyle name="Обычный 7 4 5 3 2 3 5" xfId="2352"/>
    <cellStyle name="Обычный 7 4 5 3 2 3 5 2" xfId="2353"/>
    <cellStyle name="Обычный 7 4 5 3 2 3 5 3" xfId="2354"/>
    <cellStyle name="Обычный 7 4 5 3 2 3 5 4" xfId="2355"/>
    <cellStyle name="Обычный 7 4 5 3 2 3 5 5" xfId="2356"/>
    <cellStyle name="Обычный 7 4 5 3 2 3 5 6" xfId="2357"/>
    <cellStyle name="Обычный 7 4 5 3 2 3 5 7" xfId="2358"/>
    <cellStyle name="Обычный 7 4 5 3 2 3 5 8" xfId="2359"/>
    <cellStyle name="Обычный 7 4 5 3 2 3 5 9" xfId="2360"/>
    <cellStyle name="Обычный 7 4 5 3 2 3 6" xfId="2361"/>
    <cellStyle name="Обычный 7 4 5 3 2 3 7" xfId="2362"/>
    <cellStyle name="Обычный 7 4 5 3 2 3 8" xfId="2363"/>
    <cellStyle name="Обычный 7 4 5 3 2 3 9" xfId="2364"/>
    <cellStyle name="Обычный 7 4 5 3 2 4" xfId="2365"/>
    <cellStyle name="Обычный 7 4 5 3 2 4 2" xfId="2366"/>
    <cellStyle name="Обычный 7 4 5 3 2 4 3" xfId="2367"/>
    <cellStyle name="Обычный 7 4 5 3 2 4 4" xfId="2368"/>
    <cellStyle name="Обычный 7 4 5 3 2 4 5" xfId="2369"/>
    <cellStyle name="Обычный 7 4 5 3 2 4 6" xfId="2370"/>
    <cellStyle name="Обычный 7 4 5 3 2 4 7" xfId="2371"/>
    <cellStyle name="Обычный 7 4 5 3 2 4 8" xfId="2372"/>
    <cellStyle name="Обычный 7 4 5 3 2 4 9" xfId="2373"/>
    <cellStyle name="Обычный 7 4 5 3 2 5" xfId="2374"/>
    <cellStyle name="Обычный 7 4 5 3 2 6" xfId="2375"/>
    <cellStyle name="Обычный 7 4 5 3 2 7" xfId="2376"/>
    <cellStyle name="Обычный 7 4 5 3 2 8" xfId="2377"/>
    <cellStyle name="Обычный 7 4 5 3 2 9" xfId="2378"/>
    <cellStyle name="Обычный 7 4 5 3 3" xfId="2379"/>
    <cellStyle name="Обычный 7 4 5 3 3 2" xfId="2380"/>
    <cellStyle name="Обычный 7 4 5 3 3 3" xfId="2381"/>
    <cellStyle name="Обычный 7 4 5 3 3 4" xfId="2382"/>
    <cellStyle name="Обычный 7 4 5 3 3 5" xfId="2383"/>
    <cellStyle name="Обычный 7 4 5 3 3 6" xfId="2384"/>
    <cellStyle name="Обычный 7 4 5 3 3 7" xfId="2385"/>
    <cellStyle name="Обычный 7 4 5 3 3 8" xfId="2386"/>
    <cellStyle name="Обычный 7 4 5 3 3 9" xfId="2387"/>
    <cellStyle name="Обычный 7 4 5 3 4" xfId="2388"/>
    <cellStyle name="Обычный 7 4 5 3 5" xfId="2389"/>
    <cellStyle name="Обычный 7 4 5 3 6" xfId="2390"/>
    <cellStyle name="Обычный 7 4 5 3 7" xfId="2391"/>
    <cellStyle name="Обычный 7 4 5 3 8" xfId="2392"/>
    <cellStyle name="Обычный 7 4 5 3 9" xfId="2393"/>
    <cellStyle name="Обычный 7 4 5 4" xfId="2394"/>
    <cellStyle name="Обычный 7 4 5 4 2" xfId="2395"/>
    <cellStyle name="Обычный 7 4 5 4 3" xfId="2396"/>
    <cellStyle name="Обычный 7 4 5 4 4" xfId="2397"/>
    <cellStyle name="Обычный 7 4 5 4 5" xfId="2398"/>
    <cellStyle name="Обычный 7 4 5 4 6" xfId="2399"/>
    <cellStyle name="Обычный 7 4 5 4 7" xfId="2400"/>
    <cellStyle name="Обычный 7 4 5 4 8" xfId="2401"/>
    <cellStyle name="Обычный 7 4 5 4 9" xfId="2402"/>
    <cellStyle name="Обычный 7 4 5 5" xfId="2403"/>
    <cellStyle name="Обычный 7 4 5 6" xfId="2404"/>
    <cellStyle name="Обычный 7 4 5 7" xfId="2405"/>
    <cellStyle name="Обычный 7 4 5 8" xfId="2406"/>
    <cellStyle name="Обычный 7 4 5 9" xfId="2407"/>
    <cellStyle name="Обычный 7 4 6" xfId="2408"/>
    <cellStyle name="Обычный 7 4 6 10" xfId="2409"/>
    <cellStyle name="Обычный 7 4 6 2" xfId="2410"/>
    <cellStyle name="Обычный 7 4 6 2 2" xfId="2411"/>
    <cellStyle name="Обычный 7 4 6 2 3" xfId="2412"/>
    <cellStyle name="Обычный 7 4 6 2 4" xfId="2413"/>
    <cellStyle name="Обычный 7 4 6 2 5" xfId="2414"/>
    <cellStyle name="Обычный 7 4 6 2 6" xfId="2415"/>
    <cellStyle name="Обычный 7 4 6 2 7" xfId="2416"/>
    <cellStyle name="Обычный 7 4 6 2 8" xfId="2417"/>
    <cellStyle name="Обычный 7 4 6 2 9" xfId="2418"/>
    <cellStyle name="Обычный 7 4 6 3" xfId="2419"/>
    <cellStyle name="Обычный 7 4 6 4" xfId="2420"/>
    <cellStyle name="Обычный 7 4 6 5" xfId="2421"/>
    <cellStyle name="Обычный 7 4 6 6" xfId="2422"/>
    <cellStyle name="Обычный 7 4 6 7" xfId="2423"/>
    <cellStyle name="Обычный 7 4 6 8" xfId="2424"/>
    <cellStyle name="Обычный 7 4 6 9" xfId="2425"/>
    <cellStyle name="Обычный 7 4 7" xfId="2426"/>
    <cellStyle name="Обычный 7 4 7 2" xfId="2427"/>
    <cellStyle name="Обычный 7 4 7 3" xfId="2428"/>
    <cellStyle name="Обычный 7 4 7 4" xfId="2429"/>
    <cellStyle name="Обычный 7 4 7 5" xfId="2430"/>
    <cellStyle name="Обычный 7 4 7 6" xfId="2431"/>
    <cellStyle name="Обычный 7 4 7 7" xfId="2432"/>
    <cellStyle name="Обычный 7 4 7 8" xfId="2433"/>
    <cellStyle name="Обычный 7 4 7 9" xfId="2434"/>
    <cellStyle name="Обычный 7 4 8" xfId="2435"/>
    <cellStyle name="Обычный 7 4 9" xfId="2436"/>
    <cellStyle name="Обычный 7 40" xfId="2437"/>
    <cellStyle name="Обычный 7 41" xfId="2438"/>
    <cellStyle name="Обычный 7 42" xfId="2439"/>
    <cellStyle name="Обычный 7 43" xfId="2440"/>
    <cellStyle name="Обычный 7 44" xfId="2441"/>
    <cellStyle name="Обычный 7 45" xfId="2442"/>
    <cellStyle name="Обычный 7 46" xfId="2443"/>
    <cellStyle name="Обычный 7 47" xfId="2444"/>
    <cellStyle name="Обычный 7 48" xfId="2445"/>
    <cellStyle name="Обычный 7 49" xfId="2446"/>
    <cellStyle name="Обычный 7 5" xfId="2447"/>
    <cellStyle name="Обычный 7 5 10" xfId="2448"/>
    <cellStyle name="Обычный 7 5 11" xfId="2449"/>
    <cellStyle name="Обычный 7 5 12" xfId="2450"/>
    <cellStyle name="Обычный 7 5 13" xfId="2451"/>
    <cellStyle name="Обычный 7 5 14" xfId="2452"/>
    <cellStyle name="Обычный 7 5 2" xfId="2453"/>
    <cellStyle name="Обычный 7 5 2 10" xfId="2454"/>
    <cellStyle name="Обычный 7 5 2 2" xfId="2455"/>
    <cellStyle name="Обычный 7 5 2 2 2" xfId="2456"/>
    <cellStyle name="Обычный 7 5 2 2 3" xfId="2457"/>
    <cellStyle name="Обычный 7 5 2 2 4" xfId="2458"/>
    <cellStyle name="Обычный 7 5 2 2 5" xfId="2459"/>
    <cellStyle name="Обычный 7 5 2 2 6" xfId="2460"/>
    <cellStyle name="Обычный 7 5 2 2 7" xfId="2461"/>
    <cellStyle name="Обычный 7 5 2 2 8" xfId="2462"/>
    <cellStyle name="Обычный 7 5 2 2 9" xfId="2463"/>
    <cellStyle name="Обычный 7 5 2 3" xfId="2464"/>
    <cellStyle name="Обычный 7 5 2 4" xfId="2465"/>
    <cellStyle name="Обычный 7 5 2 5" xfId="2466"/>
    <cellStyle name="Обычный 7 5 2 6" xfId="2467"/>
    <cellStyle name="Обычный 7 5 2 7" xfId="2468"/>
    <cellStyle name="Обычный 7 5 2 8" xfId="2469"/>
    <cellStyle name="Обычный 7 5 2 9" xfId="2470"/>
    <cellStyle name="Обычный 7 5 3" xfId="2471"/>
    <cellStyle name="Обычный 7 5 3 10" xfId="2472"/>
    <cellStyle name="Обычный 7 5 3 2" xfId="2473"/>
    <cellStyle name="Обычный 7 5 3 2 2" xfId="2474"/>
    <cellStyle name="Обычный 7 5 3 2 3" xfId="2475"/>
    <cellStyle name="Обычный 7 5 3 2 4" xfId="2476"/>
    <cellStyle name="Обычный 7 5 3 2 5" xfId="2477"/>
    <cellStyle name="Обычный 7 5 3 2 6" xfId="2478"/>
    <cellStyle name="Обычный 7 5 3 2 7" xfId="2479"/>
    <cellStyle name="Обычный 7 5 3 2 8" xfId="2480"/>
    <cellStyle name="Обычный 7 5 3 2 9" xfId="2481"/>
    <cellStyle name="Обычный 7 5 3 3" xfId="2482"/>
    <cellStyle name="Обычный 7 5 3 4" xfId="2483"/>
    <cellStyle name="Обычный 7 5 3 5" xfId="2484"/>
    <cellStyle name="Обычный 7 5 3 6" xfId="2485"/>
    <cellStyle name="Обычный 7 5 3 7" xfId="2486"/>
    <cellStyle name="Обычный 7 5 3 8" xfId="2487"/>
    <cellStyle name="Обычный 7 5 3 9" xfId="2488"/>
    <cellStyle name="Обычный 7 5 4" xfId="2489"/>
    <cellStyle name="Обычный 7 5 4 10" xfId="2490"/>
    <cellStyle name="Обычный 7 5 4 2" xfId="2491"/>
    <cellStyle name="Обычный 7 5 4 2 2" xfId="2492"/>
    <cellStyle name="Обычный 7 5 4 2 3" xfId="2493"/>
    <cellStyle name="Обычный 7 5 4 2 4" xfId="2494"/>
    <cellStyle name="Обычный 7 5 4 2 5" xfId="2495"/>
    <cellStyle name="Обычный 7 5 4 2 6" xfId="2496"/>
    <cellStyle name="Обычный 7 5 4 2 7" xfId="2497"/>
    <cellStyle name="Обычный 7 5 4 2 8" xfId="2498"/>
    <cellStyle name="Обычный 7 5 4 2 9" xfId="2499"/>
    <cellStyle name="Обычный 7 5 4 3" xfId="2500"/>
    <cellStyle name="Обычный 7 5 4 4" xfId="2501"/>
    <cellStyle name="Обычный 7 5 4 5" xfId="2502"/>
    <cellStyle name="Обычный 7 5 4 6" xfId="2503"/>
    <cellStyle name="Обычный 7 5 4 7" xfId="2504"/>
    <cellStyle name="Обычный 7 5 4 8" xfId="2505"/>
    <cellStyle name="Обычный 7 5 4 9" xfId="2506"/>
    <cellStyle name="Обычный 7 5 5" xfId="2507"/>
    <cellStyle name="Обычный 7 5 5 10" xfId="2508"/>
    <cellStyle name="Обычный 7 5 5 11" xfId="2509"/>
    <cellStyle name="Обычный 7 5 5 12" xfId="2510"/>
    <cellStyle name="Обычный 7 5 5 2" xfId="2511"/>
    <cellStyle name="Обычный 7 5 5 2 10" xfId="2512"/>
    <cellStyle name="Обычный 7 5 5 2 2" xfId="2513"/>
    <cellStyle name="Обычный 7 5 5 2 2 2" xfId="2514"/>
    <cellStyle name="Обычный 7 5 5 2 2 3" xfId="2515"/>
    <cellStyle name="Обычный 7 5 5 2 2 4" xfId="2516"/>
    <cellStyle name="Обычный 7 5 5 2 2 5" xfId="2517"/>
    <cellStyle name="Обычный 7 5 5 2 2 6" xfId="2518"/>
    <cellStyle name="Обычный 7 5 5 2 2 7" xfId="2519"/>
    <cellStyle name="Обычный 7 5 5 2 2 8" xfId="2520"/>
    <cellStyle name="Обычный 7 5 5 2 2 9" xfId="2521"/>
    <cellStyle name="Обычный 7 5 5 2 3" xfId="2522"/>
    <cellStyle name="Обычный 7 5 5 2 4" xfId="2523"/>
    <cellStyle name="Обычный 7 5 5 2 5" xfId="2524"/>
    <cellStyle name="Обычный 7 5 5 2 6" xfId="2525"/>
    <cellStyle name="Обычный 7 5 5 2 7" xfId="2526"/>
    <cellStyle name="Обычный 7 5 5 2 8" xfId="2527"/>
    <cellStyle name="Обычный 7 5 5 2 9" xfId="2528"/>
    <cellStyle name="Обычный 7 5 5 3" xfId="2529"/>
    <cellStyle name="Обычный 7 5 5 3 10" xfId="2530"/>
    <cellStyle name="Обычный 7 5 5 3 11" xfId="2531"/>
    <cellStyle name="Обычный 7 5 5 3 2" xfId="2532"/>
    <cellStyle name="Обычный 7 5 5 3 2 10" xfId="2533"/>
    <cellStyle name="Обычный 7 5 5 3 2 11" xfId="2534"/>
    <cellStyle name="Обычный 7 5 5 3 2 12" xfId="2535"/>
    <cellStyle name="Обычный 7 5 5 3 2 2" xfId="2536"/>
    <cellStyle name="Обычный 7 5 5 3 2 2 10" xfId="2537"/>
    <cellStyle name="Обычный 7 5 5 3 2 2 2" xfId="2538"/>
    <cellStyle name="Обычный 7 5 5 3 2 2 2 2" xfId="2539"/>
    <cellStyle name="Обычный 7 5 5 3 2 2 2 3" xfId="2540"/>
    <cellStyle name="Обычный 7 5 5 3 2 2 2 4" xfId="2541"/>
    <cellStyle name="Обычный 7 5 5 3 2 2 2 5" xfId="2542"/>
    <cellStyle name="Обычный 7 5 5 3 2 2 2 6" xfId="2543"/>
    <cellStyle name="Обычный 7 5 5 3 2 2 2 7" xfId="2544"/>
    <cellStyle name="Обычный 7 5 5 3 2 2 2 8" xfId="2545"/>
    <cellStyle name="Обычный 7 5 5 3 2 2 2 9" xfId="2546"/>
    <cellStyle name="Обычный 7 5 5 3 2 2 3" xfId="2547"/>
    <cellStyle name="Обычный 7 5 5 3 2 2 4" xfId="2548"/>
    <cellStyle name="Обычный 7 5 5 3 2 2 5" xfId="2549"/>
    <cellStyle name="Обычный 7 5 5 3 2 2 6" xfId="2550"/>
    <cellStyle name="Обычный 7 5 5 3 2 2 7" xfId="2551"/>
    <cellStyle name="Обычный 7 5 5 3 2 2 8" xfId="2552"/>
    <cellStyle name="Обычный 7 5 5 3 2 2 9" xfId="2553"/>
    <cellStyle name="Обычный 7 5 5 3 2 3" xfId="2554"/>
    <cellStyle name="Обычный 7 5 5 3 2 3 10" xfId="2555"/>
    <cellStyle name="Обычный 7 5 5 3 2 3 11" xfId="2556"/>
    <cellStyle name="Обычный 7 5 5 3 2 3 12" xfId="2557"/>
    <cellStyle name="Обычный 7 5 5 3 2 3 13" xfId="2558"/>
    <cellStyle name="Обычный 7 5 5 3 2 3 14" xfId="2559"/>
    <cellStyle name="Обычный 7 5 5 3 2 3 2" xfId="2560"/>
    <cellStyle name="Обычный 7 5 5 3 2 3 2 10" xfId="2561"/>
    <cellStyle name="Обычный 7 5 5 3 2 3 2 2" xfId="2562"/>
    <cellStyle name="Обычный 7 5 5 3 2 3 2 2 2" xfId="2563"/>
    <cellStyle name="Обычный 7 5 5 3 2 3 2 2 3" xfId="2564"/>
    <cellStyle name="Обычный 7 5 5 3 2 3 2 2 4" xfId="2565"/>
    <cellStyle name="Обычный 7 5 5 3 2 3 2 2 5" xfId="2566"/>
    <cellStyle name="Обычный 7 5 5 3 2 3 2 2 6" xfId="2567"/>
    <cellStyle name="Обычный 7 5 5 3 2 3 2 2 7" xfId="2568"/>
    <cellStyle name="Обычный 7 5 5 3 2 3 2 2 8" xfId="2569"/>
    <cellStyle name="Обычный 7 5 5 3 2 3 2 2 9" xfId="2570"/>
    <cellStyle name="Обычный 7 5 5 3 2 3 2 3" xfId="2571"/>
    <cellStyle name="Обычный 7 5 5 3 2 3 2 4" xfId="2572"/>
    <cellStyle name="Обычный 7 5 5 3 2 3 2 5" xfId="2573"/>
    <cellStyle name="Обычный 7 5 5 3 2 3 2 6" xfId="2574"/>
    <cellStyle name="Обычный 7 5 5 3 2 3 2 7" xfId="2575"/>
    <cellStyle name="Обычный 7 5 5 3 2 3 2 8" xfId="2576"/>
    <cellStyle name="Обычный 7 5 5 3 2 3 2 9" xfId="2577"/>
    <cellStyle name="Обычный 7 5 5 3 2 3 3" xfId="2578"/>
    <cellStyle name="Обычный 7 5 5 3 2 3 3 10" xfId="2579"/>
    <cellStyle name="Обычный 7 5 5 3 2 3 3 2" xfId="2580"/>
    <cellStyle name="Обычный 7 5 5 3 2 3 3 2 2" xfId="2581"/>
    <cellStyle name="Обычный 7 5 5 3 2 3 3 2 3" xfId="2582"/>
    <cellStyle name="Обычный 7 5 5 3 2 3 3 2 4" xfId="2583"/>
    <cellStyle name="Обычный 7 5 5 3 2 3 3 2 5" xfId="2584"/>
    <cellStyle name="Обычный 7 5 5 3 2 3 3 2 6" xfId="2585"/>
    <cellStyle name="Обычный 7 5 5 3 2 3 3 2 7" xfId="2586"/>
    <cellStyle name="Обычный 7 5 5 3 2 3 3 2 8" xfId="2587"/>
    <cellStyle name="Обычный 7 5 5 3 2 3 3 2 9" xfId="2588"/>
    <cellStyle name="Обычный 7 5 5 3 2 3 3 3" xfId="2589"/>
    <cellStyle name="Обычный 7 5 5 3 2 3 3 4" xfId="2590"/>
    <cellStyle name="Обычный 7 5 5 3 2 3 3 5" xfId="2591"/>
    <cellStyle name="Обычный 7 5 5 3 2 3 3 6" xfId="2592"/>
    <cellStyle name="Обычный 7 5 5 3 2 3 3 7" xfId="2593"/>
    <cellStyle name="Обычный 7 5 5 3 2 3 3 8" xfId="2594"/>
    <cellStyle name="Обычный 7 5 5 3 2 3 3 9" xfId="2595"/>
    <cellStyle name="Обычный 7 5 5 3 2 3 4" xfId="2596"/>
    <cellStyle name="Обычный 7 5 5 3 2 3 4 10" xfId="2597"/>
    <cellStyle name="Обычный 7 5 5 3 2 3 4 2" xfId="2598"/>
    <cellStyle name="Обычный 7 5 5 3 2 3 4 2 2" xfId="2599"/>
    <cellStyle name="Обычный 7 5 5 3 2 3 4 2 3" xfId="2600"/>
    <cellStyle name="Обычный 7 5 5 3 2 3 4 2 4" xfId="2601"/>
    <cellStyle name="Обычный 7 5 5 3 2 3 4 2 5" xfId="2602"/>
    <cellStyle name="Обычный 7 5 5 3 2 3 4 2 6" xfId="2603"/>
    <cellStyle name="Обычный 7 5 5 3 2 3 4 2 7" xfId="2604"/>
    <cellStyle name="Обычный 7 5 5 3 2 3 4 2 8" xfId="2605"/>
    <cellStyle name="Обычный 7 5 5 3 2 3 4 2 9" xfId="2606"/>
    <cellStyle name="Обычный 7 5 5 3 2 3 4 3" xfId="2607"/>
    <cellStyle name="Обычный 7 5 5 3 2 3 4 4" xfId="2608"/>
    <cellStyle name="Обычный 7 5 5 3 2 3 4 5" xfId="2609"/>
    <cellStyle name="Обычный 7 5 5 3 2 3 4 6" xfId="2610"/>
    <cellStyle name="Обычный 7 5 5 3 2 3 4 7" xfId="2611"/>
    <cellStyle name="Обычный 7 5 5 3 2 3 4 8" xfId="2612"/>
    <cellStyle name="Обычный 7 5 5 3 2 3 4 9" xfId="2613"/>
    <cellStyle name="Обычный 7 5 5 3 2 3 5" xfId="2614"/>
    <cellStyle name="Обычный 7 5 5 3 2 3 5 10" xfId="2615"/>
    <cellStyle name="Обычный 7 5 5 3 2 3 5 2" xfId="2616"/>
    <cellStyle name="Обычный 7 5 5 3 2 3 5 2 2" xfId="2617"/>
    <cellStyle name="Обычный 7 5 5 3 2 3 5 2 3" xfId="2618"/>
    <cellStyle name="Обычный 7 5 5 3 2 3 5 2 4" xfId="2619"/>
    <cellStyle name="Обычный 7 5 5 3 2 3 5 2 5" xfId="2620"/>
    <cellStyle name="Обычный 7 5 5 3 2 3 5 2 6" xfId="2621"/>
    <cellStyle name="Обычный 7 5 5 3 2 3 5 2 7" xfId="2622"/>
    <cellStyle name="Обычный 7 5 5 3 2 3 5 2 8" xfId="2623"/>
    <cellStyle name="Обычный 7 5 5 3 2 3 5 2 9" xfId="2624"/>
    <cellStyle name="Обычный 7 5 5 3 2 3 5 3" xfId="2625"/>
    <cellStyle name="Обычный 7 5 5 3 2 3 5 4" xfId="2626"/>
    <cellStyle name="Обычный 7 5 5 3 2 3 5 5" xfId="2627"/>
    <cellStyle name="Обычный 7 5 5 3 2 3 5 6" xfId="2628"/>
    <cellStyle name="Обычный 7 5 5 3 2 3 5 7" xfId="2629"/>
    <cellStyle name="Обычный 7 5 5 3 2 3 5 8" xfId="2630"/>
    <cellStyle name="Обычный 7 5 5 3 2 3 5 9" xfId="2631"/>
    <cellStyle name="Обычный 7 5 5 3 2 3 6" xfId="2632"/>
    <cellStyle name="Обычный 7 5 5 3 2 3 6 2" xfId="2633"/>
    <cellStyle name="Обычный 7 5 5 3 2 3 6 3" xfId="2634"/>
    <cellStyle name="Обычный 7 5 5 3 2 3 6 4" xfId="2635"/>
    <cellStyle name="Обычный 7 5 5 3 2 3 6 5" xfId="2636"/>
    <cellStyle name="Обычный 7 5 5 3 2 3 6 6" xfId="2637"/>
    <cellStyle name="Обычный 7 5 5 3 2 3 6 7" xfId="2638"/>
    <cellStyle name="Обычный 7 5 5 3 2 3 6 8" xfId="2639"/>
    <cellStyle name="Обычный 7 5 5 3 2 3 6 9" xfId="2640"/>
    <cellStyle name="Обычный 7 5 5 3 2 3 7" xfId="2641"/>
    <cellStyle name="Обычный 7 5 5 3 2 3 8" xfId="2642"/>
    <cellStyle name="Обычный 7 5 5 3 2 3 9" xfId="2643"/>
    <cellStyle name="Обычный 7 5 5 3 2 4" xfId="2644"/>
    <cellStyle name="Обычный 7 5 5 3 2 4 2" xfId="2645"/>
    <cellStyle name="Обычный 7 5 5 3 2 4 3" xfId="2646"/>
    <cellStyle name="Обычный 7 5 5 3 2 4 4" xfId="2647"/>
    <cellStyle name="Обычный 7 5 5 3 2 4 5" xfId="2648"/>
    <cellStyle name="Обычный 7 5 5 3 2 4 6" xfId="2649"/>
    <cellStyle name="Обычный 7 5 5 3 2 4 7" xfId="2650"/>
    <cellStyle name="Обычный 7 5 5 3 2 4 8" xfId="2651"/>
    <cellStyle name="Обычный 7 5 5 3 2 4 9" xfId="2652"/>
    <cellStyle name="Обычный 7 5 5 3 2 5" xfId="2653"/>
    <cellStyle name="Обычный 7 5 5 3 2 6" xfId="2654"/>
    <cellStyle name="Обычный 7 5 5 3 2 7" xfId="2655"/>
    <cellStyle name="Обычный 7 5 5 3 2 8" xfId="2656"/>
    <cellStyle name="Обычный 7 5 5 3 2 9" xfId="2657"/>
    <cellStyle name="Обычный 7 5 5 3 3" xfId="2658"/>
    <cellStyle name="Обычный 7 5 5 3 3 2" xfId="2659"/>
    <cellStyle name="Обычный 7 5 5 3 3 3" xfId="2660"/>
    <cellStyle name="Обычный 7 5 5 3 3 4" xfId="2661"/>
    <cellStyle name="Обычный 7 5 5 3 3 5" xfId="2662"/>
    <cellStyle name="Обычный 7 5 5 3 3 6" xfId="2663"/>
    <cellStyle name="Обычный 7 5 5 3 3 7" xfId="2664"/>
    <cellStyle name="Обычный 7 5 5 3 3 8" xfId="2665"/>
    <cellStyle name="Обычный 7 5 5 3 3 9" xfId="2666"/>
    <cellStyle name="Обычный 7 5 5 3 4" xfId="2667"/>
    <cellStyle name="Обычный 7 5 5 3 5" xfId="2668"/>
    <cellStyle name="Обычный 7 5 5 3 6" xfId="2669"/>
    <cellStyle name="Обычный 7 5 5 3 7" xfId="2670"/>
    <cellStyle name="Обычный 7 5 5 3 8" xfId="2671"/>
    <cellStyle name="Обычный 7 5 5 3 9" xfId="2672"/>
    <cellStyle name="Обычный 7 5 5 4" xfId="2673"/>
    <cellStyle name="Обычный 7 5 5 4 2" xfId="2674"/>
    <cellStyle name="Обычный 7 5 5 4 3" xfId="2675"/>
    <cellStyle name="Обычный 7 5 5 4 4" xfId="2676"/>
    <cellStyle name="Обычный 7 5 5 4 5" xfId="2677"/>
    <cellStyle name="Обычный 7 5 5 4 6" xfId="2678"/>
    <cellStyle name="Обычный 7 5 5 4 7" xfId="2679"/>
    <cellStyle name="Обычный 7 5 5 4 8" xfId="2680"/>
    <cellStyle name="Обычный 7 5 5 4 9" xfId="2681"/>
    <cellStyle name="Обычный 7 5 5 5" xfId="2682"/>
    <cellStyle name="Обычный 7 5 5 6" xfId="2683"/>
    <cellStyle name="Обычный 7 5 5 7" xfId="2684"/>
    <cellStyle name="Обычный 7 5 5 8" xfId="2685"/>
    <cellStyle name="Обычный 7 5 5 9" xfId="2686"/>
    <cellStyle name="Обычный 7 5 6" xfId="2687"/>
    <cellStyle name="Обычный 7 5 6 2" xfId="2688"/>
    <cellStyle name="Обычный 7 5 6 3" xfId="2689"/>
    <cellStyle name="Обычный 7 5 6 4" xfId="2690"/>
    <cellStyle name="Обычный 7 5 6 5" xfId="2691"/>
    <cellStyle name="Обычный 7 5 6 6" xfId="2692"/>
    <cellStyle name="Обычный 7 5 6 7" xfId="2693"/>
    <cellStyle name="Обычный 7 5 6 8" xfId="2694"/>
    <cellStyle name="Обычный 7 5 6 9" xfId="2695"/>
    <cellStyle name="Обычный 7 5 7" xfId="2696"/>
    <cellStyle name="Обычный 7 5 8" xfId="2697"/>
    <cellStyle name="Обычный 7 5 9" xfId="2698"/>
    <cellStyle name="Обычный 7 50" xfId="2699"/>
    <cellStyle name="Обычный 7 51" xfId="2700"/>
    <cellStyle name="Обычный 7 52" xfId="2701"/>
    <cellStyle name="Обычный 7 53" xfId="2702"/>
    <cellStyle name="Обычный 7 54" xfId="2703"/>
    <cellStyle name="Обычный 7 55" xfId="2704"/>
    <cellStyle name="Обычный 7 56" xfId="2705"/>
    <cellStyle name="Обычный 7 57" xfId="2706"/>
    <cellStyle name="Обычный 7 58" xfId="2707"/>
    <cellStyle name="Обычный 7 59" xfId="2708"/>
    <cellStyle name="Обычный 7 6" xfId="2709"/>
    <cellStyle name="Обычный 7 6 10" xfId="2710"/>
    <cellStyle name="Обычный 7 6 2" xfId="2711"/>
    <cellStyle name="Обычный 7 6 2 2" xfId="2712"/>
    <cellStyle name="Обычный 7 6 2 3" xfId="2713"/>
    <cellStyle name="Обычный 7 6 2 4" xfId="2714"/>
    <cellStyle name="Обычный 7 6 2 5" xfId="2715"/>
    <cellStyle name="Обычный 7 6 2 6" xfId="2716"/>
    <cellStyle name="Обычный 7 6 2 7" xfId="2717"/>
    <cellStyle name="Обычный 7 6 2 8" xfId="2718"/>
    <cellStyle name="Обычный 7 6 2 9" xfId="2719"/>
    <cellStyle name="Обычный 7 6 3" xfId="2720"/>
    <cellStyle name="Обычный 7 6 4" xfId="2721"/>
    <cellStyle name="Обычный 7 6 5" xfId="2722"/>
    <cellStyle name="Обычный 7 6 6" xfId="2723"/>
    <cellStyle name="Обычный 7 6 7" xfId="2724"/>
    <cellStyle name="Обычный 7 6 8" xfId="2725"/>
    <cellStyle name="Обычный 7 6 9" xfId="2726"/>
    <cellStyle name="Обычный 7 60" xfId="2727"/>
    <cellStyle name="Обычный 7 61" xfId="2728"/>
    <cellStyle name="Обычный 7 62" xfId="2729"/>
    <cellStyle name="Обычный 7 63" xfId="2730"/>
    <cellStyle name="Обычный 7 64" xfId="2731"/>
    <cellStyle name="Обычный 7 65" xfId="2732"/>
    <cellStyle name="Обычный 7 66" xfId="2733"/>
    <cellStyle name="Обычный 7 67" xfId="2734"/>
    <cellStyle name="Обычный 7 68" xfId="2735"/>
    <cellStyle name="Обычный 7 69" xfId="2736"/>
    <cellStyle name="Обычный 7 7" xfId="2737"/>
    <cellStyle name="Обычный 7 7 10" xfId="2738"/>
    <cellStyle name="Обычный 7 7 2" xfId="2739"/>
    <cellStyle name="Обычный 7 7 2 2" xfId="2740"/>
    <cellStyle name="Обычный 7 7 2 3" xfId="2741"/>
    <cellStyle name="Обычный 7 7 2 4" xfId="2742"/>
    <cellStyle name="Обычный 7 7 2 5" xfId="2743"/>
    <cellStyle name="Обычный 7 7 2 6" xfId="2744"/>
    <cellStyle name="Обычный 7 7 2 7" xfId="2745"/>
    <cellStyle name="Обычный 7 7 2 8" xfId="2746"/>
    <cellStyle name="Обычный 7 7 2 9" xfId="2747"/>
    <cellStyle name="Обычный 7 7 3" xfId="2748"/>
    <cellStyle name="Обычный 7 7 4" xfId="2749"/>
    <cellStyle name="Обычный 7 7 5" xfId="2750"/>
    <cellStyle name="Обычный 7 7 6" xfId="2751"/>
    <cellStyle name="Обычный 7 7 7" xfId="2752"/>
    <cellStyle name="Обычный 7 7 8" xfId="2753"/>
    <cellStyle name="Обычный 7 7 9" xfId="2754"/>
    <cellStyle name="Обычный 7 70" xfId="2755"/>
    <cellStyle name="Обычный 7 71" xfId="2756"/>
    <cellStyle name="Обычный 7 72" xfId="2757"/>
    <cellStyle name="Обычный 7 73" xfId="2758"/>
    <cellStyle name="Обычный 7 74" xfId="2759"/>
    <cellStyle name="Обычный 7 75" xfId="2760"/>
    <cellStyle name="Обычный 7 76" xfId="2761"/>
    <cellStyle name="Обычный 7 77" xfId="2762"/>
    <cellStyle name="Обычный 7 78" xfId="2763"/>
    <cellStyle name="Обычный 7 79" xfId="2764"/>
    <cellStyle name="Обычный 7 8" xfId="2765"/>
    <cellStyle name="Обычный 7 8 10" xfId="2766"/>
    <cellStyle name="Обычный 7 8 2" xfId="2767"/>
    <cellStyle name="Обычный 7 8 2 2" xfId="2768"/>
    <cellStyle name="Обычный 7 8 2 3" xfId="2769"/>
    <cellStyle name="Обычный 7 8 2 4" xfId="2770"/>
    <cellStyle name="Обычный 7 8 2 5" xfId="2771"/>
    <cellStyle name="Обычный 7 8 2 6" xfId="2772"/>
    <cellStyle name="Обычный 7 8 2 7" xfId="2773"/>
    <cellStyle name="Обычный 7 8 2 8" xfId="2774"/>
    <cellStyle name="Обычный 7 8 2 9" xfId="2775"/>
    <cellStyle name="Обычный 7 8 3" xfId="2776"/>
    <cellStyle name="Обычный 7 8 4" xfId="2777"/>
    <cellStyle name="Обычный 7 8 5" xfId="2778"/>
    <cellStyle name="Обычный 7 8 6" xfId="2779"/>
    <cellStyle name="Обычный 7 8 7" xfId="2780"/>
    <cellStyle name="Обычный 7 8 8" xfId="2781"/>
    <cellStyle name="Обычный 7 8 9" xfId="2782"/>
    <cellStyle name="Обычный 7 80" xfId="2783"/>
    <cellStyle name="Обычный 7 81" xfId="2784"/>
    <cellStyle name="Обычный 7 82" xfId="2785"/>
    <cellStyle name="Обычный 7 83" xfId="2786"/>
    <cellStyle name="Обычный 7 84" xfId="2787"/>
    <cellStyle name="Обычный 7 85" xfId="2788"/>
    <cellStyle name="Обычный 7 86" xfId="2789"/>
    <cellStyle name="Обычный 7 87" xfId="2790"/>
    <cellStyle name="Обычный 7 88" xfId="2791"/>
    <cellStyle name="Обычный 7 89" xfId="2792"/>
    <cellStyle name="Обычный 7 9" xfId="2793"/>
    <cellStyle name="Обычный 7 9 10" xfId="2794"/>
    <cellStyle name="Обычный 7 9 11" xfId="2795"/>
    <cellStyle name="Обычный 7 9 12" xfId="2796"/>
    <cellStyle name="Обычный 7 9 2" xfId="2797"/>
    <cellStyle name="Обычный 7 9 2 10" xfId="2798"/>
    <cellStyle name="Обычный 7 9 2 2" xfId="2799"/>
    <cellStyle name="Обычный 7 9 2 2 2" xfId="2800"/>
    <cellStyle name="Обычный 7 9 2 2 3" xfId="2801"/>
    <cellStyle name="Обычный 7 9 2 2 4" xfId="2802"/>
    <cellStyle name="Обычный 7 9 2 2 5" xfId="2803"/>
    <cellStyle name="Обычный 7 9 2 2 6" xfId="2804"/>
    <cellStyle name="Обычный 7 9 2 2 7" xfId="2805"/>
    <cellStyle name="Обычный 7 9 2 2 8" xfId="2806"/>
    <cellStyle name="Обычный 7 9 2 2 9" xfId="2807"/>
    <cellStyle name="Обычный 7 9 2 3" xfId="2808"/>
    <cellStyle name="Обычный 7 9 2 4" xfId="2809"/>
    <cellStyle name="Обычный 7 9 2 5" xfId="2810"/>
    <cellStyle name="Обычный 7 9 2 6" xfId="2811"/>
    <cellStyle name="Обычный 7 9 2 7" xfId="2812"/>
    <cellStyle name="Обычный 7 9 2 8" xfId="2813"/>
    <cellStyle name="Обычный 7 9 2 9" xfId="2814"/>
    <cellStyle name="Обычный 7 9 3" xfId="2815"/>
    <cellStyle name="Обычный 7 9 3 10" xfId="2816"/>
    <cellStyle name="Обычный 7 9 3 11" xfId="2817"/>
    <cellStyle name="Обычный 7 9 3 2" xfId="2818"/>
    <cellStyle name="Обычный 7 9 3 2 10" xfId="2819"/>
    <cellStyle name="Обычный 7 9 3 2 11" xfId="2820"/>
    <cellStyle name="Обычный 7 9 3 2 12" xfId="2821"/>
    <cellStyle name="Обычный 7 9 3 2 2" xfId="2822"/>
    <cellStyle name="Обычный 7 9 3 2 2 10" xfId="2823"/>
    <cellStyle name="Обычный 7 9 3 2 2 2" xfId="2824"/>
    <cellStyle name="Обычный 7 9 3 2 2 2 2" xfId="2825"/>
    <cellStyle name="Обычный 7 9 3 2 2 2 3" xfId="2826"/>
    <cellStyle name="Обычный 7 9 3 2 2 2 4" xfId="2827"/>
    <cellStyle name="Обычный 7 9 3 2 2 2 5" xfId="2828"/>
    <cellStyle name="Обычный 7 9 3 2 2 2 6" xfId="2829"/>
    <cellStyle name="Обычный 7 9 3 2 2 2 7" xfId="2830"/>
    <cellStyle name="Обычный 7 9 3 2 2 2 8" xfId="2831"/>
    <cellStyle name="Обычный 7 9 3 2 2 2 9" xfId="2832"/>
    <cellStyle name="Обычный 7 9 3 2 2 3" xfId="2833"/>
    <cellStyle name="Обычный 7 9 3 2 2 4" xfId="2834"/>
    <cellStyle name="Обычный 7 9 3 2 2 5" xfId="2835"/>
    <cellStyle name="Обычный 7 9 3 2 2 6" xfId="2836"/>
    <cellStyle name="Обычный 7 9 3 2 2 7" xfId="2837"/>
    <cellStyle name="Обычный 7 9 3 2 2 8" xfId="2838"/>
    <cellStyle name="Обычный 7 9 3 2 2 9" xfId="2839"/>
    <cellStyle name="Обычный 7 9 3 2 3" xfId="2840"/>
    <cellStyle name="Обычный 7 9 3 2 3 10" xfId="2841"/>
    <cellStyle name="Обычный 7 9 3 2 3 11" xfId="2842"/>
    <cellStyle name="Обычный 7 9 3 2 3 12" xfId="2843"/>
    <cellStyle name="Обычный 7 9 3 2 3 13" xfId="2844"/>
    <cellStyle name="Обычный 7 9 3 2 3 14" xfId="2845"/>
    <cellStyle name="Обычный 7 9 3 2 3 15" xfId="2846"/>
    <cellStyle name="Обычный 7 9 3 2 3 16" xfId="2847"/>
    <cellStyle name="Обычный 7 9 3 2 3 2" xfId="2848"/>
    <cellStyle name="Обычный 7 9 3 2 3 2 10" xfId="2849"/>
    <cellStyle name="Обычный 7 9 3 2 3 2 2" xfId="2850"/>
    <cellStyle name="Обычный 7 9 3 2 3 2 2 2" xfId="2851"/>
    <cellStyle name="Обычный 7 9 3 2 3 2 2 3" xfId="2852"/>
    <cellStyle name="Обычный 7 9 3 2 3 2 2 4" xfId="2853"/>
    <cellStyle name="Обычный 7 9 3 2 3 2 2 5" xfId="2854"/>
    <cellStyle name="Обычный 7 9 3 2 3 2 2 6" xfId="2855"/>
    <cellStyle name="Обычный 7 9 3 2 3 2 2 7" xfId="2856"/>
    <cellStyle name="Обычный 7 9 3 2 3 2 2 8" xfId="2857"/>
    <cellStyle name="Обычный 7 9 3 2 3 2 2 9" xfId="2858"/>
    <cellStyle name="Обычный 7 9 3 2 3 2 3" xfId="2859"/>
    <cellStyle name="Обычный 7 9 3 2 3 2 4" xfId="2860"/>
    <cellStyle name="Обычный 7 9 3 2 3 2 5" xfId="2861"/>
    <cellStyle name="Обычный 7 9 3 2 3 2 6" xfId="2862"/>
    <cellStyle name="Обычный 7 9 3 2 3 2 7" xfId="2863"/>
    <cellStyle name="Обычный 7 9 3 2 3 2 8" xfId="2864"/>
    <cellStyle name="Обычный 7 9 3 2 3 2 9" xfId="2865"/>
    <cellStyle name="Обычный 7 9 3 2 3 3" xfId="2866"/>
    <cellStyle name="Обычный 7 9 3 2 3 3 10" xfId="2867"/>
    <cellStyle name="Обычный 7 9 3 2 3 3 2" xfId="2868"/>
    <cellStyle name="Обычный 7 9 3 2 3 3 2 2" xfId="2869"/>
    <cellStyle name="Обычный 7 9 3 2 3 3 2 3" xfId="2870"/>
    <cellStyle name="Обычный 7 9 3 2 3 3 2 4" xfId="2871"/>
    <cellStyle name="Обычный 7 9 3 2 3 3 2 5" xfId="2872"/>
    <cellStyle name="Обычный 7 9 3 2 3 3 2 6" xfId="2873"/>
    <cellStyle name="Обычный 7 9 3 2 3 3 2 7" xfId="2874"/>
    <cellStyle name="Обычный 7 9 3 2 3 3 2 8" xfId="2875"/>
    <cellStyle name="Обычный 7 9 3 2 3 3 2 9" xfId="2876"/>
    <cellStyle name="Обычный 7 9 3 2 3 3 3" xfId="2877"/>
    <cellStyle name="Обычный 7 9 3 2 3 3 4" xfId="2878"/>
    <cellStyle name="Обычный 7 9 3 2 3 3 5" xfId="2879"/>
    <cellStyle name="Обычный 7 9 3 2 3 3 6" xfId="2880"/>
    <cellStyle name="Обычный 7 9 3 2 3 3 7" xfId="2881"/>
    <cellStyle name="Обычный 7 9 3 2 3 3 8" xfId="2882"/>
    <cellStyle name="Обычный 7 9 3 2 3 3 9" xfId="2883"/>
    <cellStyle name="Обычный 7 9 3 2 3 4" xfId="2884"/>
    <cellStyle name="Обычный 7 9 3 2 3 4 10" xfId="2885"/>
    <cellStyle name="Обычный 7 9 3 2 3 4 11" xfId="2886"/>
    <cellStyle name="Обычный 7 9 3 2 3 4 2" xfId="2887"/>
    <cellStyle name="Обычный 7 9 3 2 3 4 2 10" xfId="2888"/>
    <cellStyle name="Обычный 7 9 3 2 3 4 2 2" xfId="2889"/>
    <cellStyle name="Обычный 7 9 3 2 3 4 2 2 2" xfId="2890"/>
    <cellStyle name="Обычный 7 9 3 2 3 4 2 2 3" xfId="2891"/>
    <cellStyle name="Обычный 7 9 3 2 3 4 2 2 4" xfId="2892"/>
    <cellStyle name="Обычный 7 9 3 2 3 4 2 2 5" xfId="2893"/>
    <cellStyle name="Обычный 7 9 3 2 3 4 2 2 6" xfId="2894"/>
    <cellStyle name="Обычный 7 9 3 2 3 4 2 2 7" xfId="2895"/>
    <cellStyle name="Обычный 7 9 3 2 3 4 2 2 8" xfId="2896"/>
    <cellStyle name="Обычный 7 9 3 2 3 4 2 2 9" xfId="2897"/>
    <cellStyle name="Обычный 7 9 3 2 3 4 2 3" xfId="2898"/>
    <cellStyle name="Обычный 7 9 3 2 3 4 2 4" xfId="2899"/>
    <cellStyle name="Обычный 7 9 3 2 3 4 2 5" xfId="2900"/>
    <cellStyle name="Обычный 7 9 3 2 3 4 2 6" xfId="2901"/>
    <cellStyle name="Обычный 7 9 3 2 3 4 2 7" xfId="2902"/>
    <cellStyle name="Обычный 7 9 3 2 3 4 2 8" xfId="2903"/>
    <cellStyle name="Обычный 7 9 3 2 3 4 2 9" xfId="2904"/>
    <cellStyle name="Обычный 7 9 3 2 3 4 3" xfId="2905"/>
    <cellStyle name="Обычный 7 9 3 2 3 4 3 2" xfId="2906"/>
    <cellStyle name="Обычный 7 9 3 2 3 4 3 3" xfId="2907"/>
    <cellStyle name="Обычный 7 9 3 2 3 4 3 4" xfId="2908"/>
    <cellStyle name="Обычный 7 9 3 2 3 4 3 5" xfId="2909"/>
    <cellStyle name="Обычный 7 9 3 2 3 4 3 6" xfId="2910"/>
    <cellStyle name="Обычный 7 9 3 2 3 4 3 7" xfId="2911"/>
    <cellStyle name="Обычный 7 9 3 2 3 4 3 8" xfId="2912"/>
    <cellStyle name="Обычный 7 9 3 2 3 4 3 9" xfId="2913"/>
    <cellStyle name="Обычный 7 9 3 2 3 4 4" xfId="2914"/>
    <cellStyle name="Обычный 7 9 3 2 3 4 5" xfId="2915"/>
    <cellStyle name="Обычный 7 9 3 2 3 4 6" xfId="2916"/>
    <cellStyle name="Обычный 7 9 3 2 3 4 7" xfId="2917"/>
    <cellStyle name="Обычный 7 9 3 2 3 4 8" xfId="2918"/>
    <cellStyle name="Обычный 7 9 3 2 3 4 9" xfId="2919"/>
    <cellStyle name="Обычный 7 9 3 2 3 5" xfId="2920"/>
    <cellStyle name="Обычный 7 9 3 2 3 5 10" xfId="2921"/>
    <cellStyle name="Обычный 7 9 3 2 3 5 2" xfId="2922"/>
    <cellStyle name="Обычный 7 9 3 2 3 5 2 2" xfId="2923"/>
    <cellStyle name="Обычный 7 9 3 2 3 5 2 3" xfId="2924"/>
    <cellStyle name="Обычный 7 9 3 2 3 5 2 4" xfId="2925"/>
    <cellStyle name="Обычный 7 9 3 2 3 5 2 5" xfId="2926"/>
    <cellStyle name="Обычный 7 9 3 2 3 5 2 6" xfId="2927"/>
    <cellStyle name="Обычный 7 9 3 2 3 5 2 7" xfId="2928"/>
    <cellStyle name="Обычный 7 9 3 2 3 5 2 8" xfId="2929"/>
    <cellStyle name="Обычный 7 9 3 2 3 5 2 9" xfId="2930"/>
    <cellStyle name="Обычный 7 9 3 2 3 5 3" xfId="2931"/>
    <cellStyle name="Обычный 7 9 3 2 3 5 4" xfId="2932"/>
    <cellStyle name="Обычный 7 9 3 2 3 5 5" xfId="2933"/>
    <cellStyle name="Обычный 7 9 3 2 3 5 6" xfId="2934"/>
    <cellStyle name="Обычный 7 9 3 2 3 5 7" xfId="2935"/>
    <cellStyle name="Обычный 7 9 3 2 3 5 8" xfId="2936"/>
    <cellStyle name="Обычный 7 9 3 2 3 5 9" xfId="2937"/>
    <cellStyle name="Обычный 7 9 3 2 3 6" xfId="2938"/>
    <cellStyle name="Обычный 7 9 3 2 3 6 10" xfId="2939"/>
    <cellStyle name="Обычный 7 9 3 2 3 6 2" xfId="2940"/>
    <cellStyle name="Обычный 7 9 3 2 3 6 2 2" xfId="2941"/>
    <cellStyle name="Обычный 7 9 3 2 3 6 2 3" xfId="2942"/>
    <cellStyle name="Обычный 7 9 3 2 3 6 2 4" xfId="2943"/>
    <cellStyle name="Обычный 7 9 3 2 3 6 2 5" xfId="2944"/>
    <cellStyle name="Обычный 7 9 3 2 3 6 2 6" xfId="2945"/>
    <cellStyle name="Обычный 7 9 3 2 3 6 2 7" xfId="2946"/>
    <cellStyle name="Обычный 7 9 3 2 3 6 2 8" xfId="2947"/>
    <cellStyle name="Обычный 7 9 3 2 3 6 2 9" xfId="2948"/>
    <cellStyle name="Обычный 7 9 3 2 3 6 3" xfId="2949"/>
    <cellStyle name="Обычный 7 9 3 2 3 6 4" xfId="2950"/>
    <cellStyle name="Обычный 7 9 3 2 3 6 5" xfId="2951"/>
    <cellStyle name="Обычный 7 9 3 2 3 6 6" xfId="2952"/>
    <cellStyle name="Обычный 7 9 3 2 3 6 7" xfId="2953"/>
    <cellStyle name="Обычный 7 9 3 2 3 6 8" xfId="2954"/>
    <cellStyle name="Обычный 7 9 3 2 3 6 9" xfId="2955"/>
    <cellStyle name="Обычный 7 9 3 2 3 7" xfId="2956"/>
    <cellStyle name="Обычный 7 9 3 2 3 7 10" xfId="2957"/>
    <cellStyle name="Обычный 7 9 3 2 3 7 2" xfId="2958"/>
    <cellStyle name="Обычный 7 9 3 2 3 7 2 2" xfId="2959"/>
    <cellStyle name="Обычный 7 9 3 2 3 7 2 3" xfId="2960"/>
    <cellStyle name="Обычный 7 9 3 2 3 7 2 4" xfId="2961"/>
    <cellStyle name="Обычный 7 9 3 2 3 7 2 5" xfId="2962"/>
    <cellStyle name="Обычный 7 9 3 2 3 7 2 6" xfId="2963"/>
    <cellStyle name="Обычный 7 9 3 2 3 7 2 7" xfId="2964"/>
    <cellStyle name="Обычный 7 9 3 2 3 7 2 8" xfId="2965"/>
    <cellStyle name="Обычный 7 9 3 2 3 7 2 9" xfId="2966"/>
    <cellStyle name="Обычный 7 9 3 2 3 7 3" xfId="2967"/>
    <cellStyle name="Обычный 7 9 3 2 3 7 4" xfId="2968"/>
    <cellStyle name="Обычный 7 9 3 2 3 7 5" xfId="2969"/>
    <cellStyle name="Обычный 7 9 3 2 3 7 6" xfId="2970"/>
    <cellStyle name="Обычный 7 9 3 2 3 7 7" xfId="2971"/>
    <cellStyle name="Обычный 7 9 3 2 3 7 8" xfId="2972"/>
    <cellStyle name="Обычный 7 9 3 2 3 7 9" xfId="2973"/>
    <cellStyle name="Обычный 7 9 3 2 3 8" xfId="2974"/>
    <cellStyle name="Обычный 7 9 3 2 3 8 2" xfId="2975"/>
    <cellStyle name="Обычный 7 9 3 2 3 8 3" xfId="2976"/>
    <cellStyle name="Обычный 7 9 3 2 3 8 4" xfId="2977"/>
    <cellStyle name="Обычный 7 9 3 2 3 8 5" xfId="2978"/>
    <cellStyle name="Обычный 7 9 3 2 3 8 6" xfId="2979"/>
    <cellStyle name="Обычный 7 9 3 2 3 8 7" xfId="2980"/>
    <cellStyle name="Обычный 7 9 3 2 3 8 8" xfId="2981"/>
    <cellStyle name="Обычный 7 9 3 2 3 8 9" xfId="2982"/>
    <cellStyle name="Обычный 7 9 3 2 3 9" xfId="2983"/>
    <cellStyle name="Обычный 7 9 3 2 4" xfId="2984"/>
    <cellStyle name="Обычный 7 9 3 2 4 2" xfId="2985"/>
    <cellStyle name="Обычный 7 9 3 2 4 3" xfId="2986"/>
    <cellStyle name="Обычный 7 9 3 2 4 4" xfId="2987"/>
    <cellStyle name="Обычный 7 9 3 2 4 5" xfId="2988"/>
    <cellStyle name="Обычный 7 9 3 2 4 6" xfId="2989"/>
    <cellStyle name="Обычный 7 9 3 2 4 7" xfId="2990"/>
    <cellStyle name="Обычный 7 9 3 2 4 8" xfId="2991"/>
    <cellStyle name="Обычный 7 9 3 2 4 9" xfId="2992"/>
    <cellStyle name="Обычный 7 9 3 2 5" xfId="2993"/>
    <cellStyle name="Обычный 7 9 3 2 6" xfId="2994"/>
    <cellStyle name="Обычный 7 9 3 2 7" xfId="2995"/>
    <cellStyle name="Обычный 7 9 3 2 8" xfId="2996"/>
    <cellStyle name="Обычный 7 9 3 2 9" xfId="2997"/>
    <cellStyle name="Обычный 7 9 3 3" xfId="2998"/>
    <cellStyle name="Обычный 7 9 3 3 2" xfId="2999"/>
    <cellStyle name="Обычный 7 9 3 3 3" xfId="3000"/>
    <cellStyle name="Обычный 7 9 3 3 4" xfId="3001"/>
    <cellStyle name="Обычный 7 9 3 3 5" xfId="3002"/>
    <cellStyle name="Обычный 7 9 3 3 6" xfId="3003"/>
    <cellStyle name="Обычный 7 9 3 3 7" xfId="3004"/>
    <cellStyle name="Обычный 7 9 3 3 8" xfId="3005"/>
    <cellStyle name="Обычный 7 9 3 3 9" xfId="3006"/>
    <cellStyle name="Обычный 7 9 3 4" xfId="3007"/>
    <cellStyle name="Обычный 7 9 3 5" xfId="3008"/>
    <cellStyle name="Обычный 7 9 3 6" xfId="3009"/>
    <cellStyle name="Обычный 7 9 3 7" xfId="3010"/>
    <cellStyle name="Обычный 7 9 3 8" xfId="3011"/>
    <cellStyle name="Обычный 7 9 3 9" xfId="3012"/>
    <cellStyle name="Обычный 7 9 4" xfId="3013"/>
    <cellStyle name="Обычный 7 9 4 2" xfId="3014"/>
    <cellStyle name="Обычный 7 9 4 3" xfId="3015"/>
    <cellStyle name="Обычный 7 9 4 4" xfId="3016"/>
    <cellStyle name="Обычный 7 9 4 5" xfId="3017"/>
    <cellStyle name="Обычный 7 9 4 6" xfId="3018"/>
    <cellStyle name="Обычный 7 9 4 7" xfId="3019"/>
    <cellStyle name="Обычный 7 9 4 8" xfId="3020"/>
    <cellStyle name="Обычный 7 9 4 9" xfId="3021"/>
    <cellStyle name="Обычный 7 9 5" xfId="3022"/>
    <cellStyle name="Обычный 7 9 6" xfId="3023"/>
    <cellStyle name="Обычный 7 9 7" xfId="3024"/>
    <cellStyle name="Обычный 7 9 8" xfId="3025"/>
    <cellStyle name="Обычный 7 9 9" xfId="3026"/>
    <cellStyle name="Обычный 7 90" xfId="3027"/>
    <cellStyle name="Обычный 7 91" xfId="3028"/>
    <cellStyle name="Обычный 7 92" xfId="3029"/>
    <cellStyle name="Обычный 7 93" xfId="3030"/>
    <cellStyle name="Обычный 7 94" xfId="3031"/>
    <cellStyle name="Обычный 7 95" xfId="3032"/>
    <cellStyle name="Обычный 7 96" xfId="3033"/>
    <cellStyle name="Обычный 7 97" xfId="3034"/>
    <cellStyle name="Обычный 7 98" xfId="3035"/>
    <cellStyle name="Обычный 7 99" xfId="3036"/>
    <cellStyle name="Обычный 70" xfId="3037"/>
    <cellStyle name="Обычный 71" xfId="3038"/>
    <cellStyle name="Обычный 74" xfId="3039"/>
    <cellStyle name="Обычный 75" xfId="3040"/>
    <cellStyle name="Обычный 76" xfId="3041"/>
    <cellStyle name="Обычный 77" xfId="3042"/>
    <cellStyle name="Обычный 78" xfId="3043"/>
    <cellStyle name="Обычный 79" xfId="3044"/>
    <cellStyle name="Обычный 8" xfId="3045"/>
    <cellStyle name="Обычный 8 10" xfId="3046"/>
    <cellStyle name="Обычный 8 10 2" xfId="3047"/>
    <cellStyle name="Обычный 8 100" xfId="3048"/>
    <cellStyle name="Обычный 8 101" xfId="3049"/>
    <cellStyle name="Обычный 8 102" xfId="3050"/>
    <cellStyle name="Обычный 8 103" xfId="3051"/>
    <cellStyle name="Обычный 8 104" xfId="3052"/>
    <cellStyle name="Обычный 8 105" xfId="3053"/>
    <cellStyle name="Обычный 8 106" xfId="3054"/>
    <cellStyle name="Обычный 8 107" xfId="3055"/>
    <cellStyle name="Обычный 8 108" xfId="3056"/>
    <cellStyle name="Обычный 8 109" xfId="3057"/>
    <cellStyle name="Обычный 8 11" xfId="3058"/>
    <cellStyle name="Обычный 8 11 2" xfId="3059"/>
    <cellStyle name="Обычный 8 110" xfId="3060"/>
    <cellStyle name="Обычный 8 111" xfId="3061"/>
    <cellStyle name="Обычный 8 112" xfId="3062"/>
    <cellStyle name="Обычный 8 113" xfId="3063"/>
    <cellStyle name="Обычный 8 114" xfId="3064"/>
    <cellStyle name="Обычный 8 115" xfId="3065"/>
    <cellStyle name="Обычный 8 116" xfId="3066"/>
    <cellStyle name="Обычный 8 117" xfId="3067"/>
    <cellStyle name="Обычный 8 118" xfId="3068"/>
    <cellStyle name="Обычный 8 119" xfId="3069"/>
    <cellStyle name="Обычный 8 12" xfId="3070"/>
    <cellStyle name="Обычный 8 12 2" xfId="3071"/>
    <cellStyle name="Обычный 8 120" xfId="3072"/>
    <cellStyle name="Обычный 8 121" xfId="3073"/>
    <cellStyle name="Обычный 8 122" xfId="3074"/>
    <cellStyle name="Обычный 8 123" xfId="3075"/>
    <cellStyle name="Обычный 8 124" xfId="3076"/>
    <cellStyle name="Обычный 8 125" xfId="3077"/>
    <cellStyle name="Обычный 8 126" xfId="3078"/>
    <cellStyle name="Обычный 8 127" xfId="3079"/>
    <cellStyle name="Обычный 8 128" xfId="3080"/>
    <cellStyle name="Обычный 8 129" xfId="3081"/>
    <cellStyle name="Обычный 8 13" xfId="3082"/>
    <cellStyle name="Обычный 8 130" xfId="3083"/>
    <cellStyle name="Обычный 8 131" xfId="3084"/>
    <cellStyle name="Обычный 8 132" xfId="3085"/>
    <cellStyle name="Обычный 8 133" xfId="3086"/>
    <cellStyle name="Обычный 8 134" xfId="3087"/>
    <cellStyle name="Обычный 8 135" xfId="3088"/>
    <cellStyle name="Обычный 8 136" xfId="3089"/>
    <cellStyle name="Обычный 8 137" xfId="3090"/>
    <cellStyle name="Обычный 8 138" xfId="3091"/>
    <cellStyle name="Обычный 8 139" xfId="3092"/>
    <cellStyle name="Обычный 8 14" xfId="3093"/>
    <cellStyle name="Обычный 8 140" xfId="3094"/>
    <cellStyle name="Обычный 8 141" xfId="3095"/>
    <cellStyle name="Обычный 8 142" xfId="3096"/>
    <cellStyle name="Обычный 8 143" xfId="3097"/>
    <cellStyle name="Обычный 8 144" xfId="3098"/>
    <cellStyle name="Обычный 8 145" xfId="3099"/>
    <cellStyle name="Обычный 8 146" xfId="3100"/>
    <cellStyle name="Обычный 8 147" xfId="3101"/>
    <cellStyle name="Обычный 8 148" xfId="3102"/>
    <cellStyle name="Обычный 8 149" xfId="3103"/>
    <cellStyle name="Обычный 8 15" xfId="3104"/>
    <cellStyle name="Обычный 8 150" xfId="3105"/>
    <cellStyle name="Обычный 8 151" xfId="3106"/>
    <cellStyle name="Обычный 8 152" xfId="3107"/>
    <cellStyle name="Обычный 8 153" xfId="3108"/>
    <cellStyle name="Обычный 8 154" xfId="3109"/>
    <cellStyle name="Обычный 8 155" xfId="3110"/>
    <cellStyle name="Обычный 8 156" xfId="3111"/>
    <cellStyle name="Обычный 8 157" xfId="3112"/>
    <cellStyle name="Обычный 8 158" xfId="3113"/>
    <cellStyle name="Обычный 8 159" xfId="3114"/>
    <cellStyle name="Обычный 8 16" xfId="3115"/>
    <cellStyle name="Обычный 8 160" xfId="3116"/>
    <cellStyle name="Обычный 8 161" xfId="3117"/>
    <cellStyle name="Обычный 8 162" xfId="3118"/>
    <cellStyle name="Обычный 8 163" xfId="3119"/>
    <cellStyle name="Обычный 8 164" xfId="3120"/>
    <cellStyle name="Обычный 8 165" xfId="3121"/>
    <cellStyle name="Обычный 8 166" xfId="3122"/>
    <cellStyle name="Обычный 8 167" xfId="3123"/>
    <cellStyle name="Обычный 8 168" xfId="3124"/>
    <cellStyle name="Обычный 8 169" xfId="3125"/>
    <cellStyle name="Обычный 8 17" xfId="3126"/>
    <cellStyle name="Обычный 8 170" xfId="3127"/>
    <cellStyle name="Обычный 8 171" xfId="3128"/>
    <cellStyle name="Обычный 8 172" xfId="3129"/>
    <cellStyle name="Обычный 8 173" xfId="3130"/>
    <cellStyle name="Обычный 8 174" xfId="3131"/>
    <cellStyle name="Обычный 8 175" xfId="3132"/>
    <cellStyle name="Обычный 8 176" xfId="3133"/>
    <cellStyle name="Обычный 8 177" xfId="3134"/>
    <cellStyle name="Обычный 8 178" xfId="3135"/>
    <cellStyle name="Обычный 8 179" xfId="3136"/>
    <cellStyle name="Обычный 8 18" xfId="3137"/>
    <cellStyle name="Обычный 8 180" xfId="3138"/>
    <cellStyle name="Обычный 8 181" xfId="3139"/>
    <cellStyle name="Обычный 8 182" xfId="3140"/>
    <cellStyle name="Обычный 8 183" xfId="3141"/>
    <cellStyle name="Обычный 8 184" xfId="3142"/>
    <cellStyle name="Обычный 8 185" xfId="3143"/>
    <cellStyle name="Обычный 8 186" xfId="3144"/>
    <cellStyle name="Обычный 8 187" xfId="3145"/>
    <cellStyle name="Обычный 8 188" xfId="3146"/>
    <cellStyle name="Обычный 8 189" xfId="3147"/>
    <cellStyle name="Обычный 8 19" xfId="3148"/>
    <cellStyle name="Обычный 8 190" xfId="3149"/>
    <cellStyle name="Обычный 8 191" xfId="3150"/>
    <cellStyle name="Обычный 8 192" xfId="3151"/>
    <cellStyle name="Обычный 8 193" xfId="3152"/>
    <cellStyle name="Обычный 8 194" xfId="3153"/>
    <cellStyle name="Обычный 8 195" xfId="3154"/>
    <cellStyle name="Обычный 8 196" xfId="3155"/>
    <cellStyle name="Обычный 8 197" xfId="3156"/>
    <cellStyle name="Обычный 8 198" xfId="3157"/>
    <cellStyle name="Обычный 8 199" xfId="3158"/>
    <cellStyle name="Обычный 8 2" xfId="3159"/>
    <cellStyle name="Обычный 8 2 2" xfId="3160"/>
    <cellStyle name="Обычный 8 20" xfId="3161"/>
    <cellStyle name="Обычный 8 200" xfId="3162"/>
    <cellStyle name="Обычный 8 201" xfId="3163"/>
    <cellStyle name="Обычный 8 21" xfId="3164"/>
    <cellStyle name="Обычный 8 22" xfId="3165"/>
    <cellStyle name="Обычный 8 23" xfId="3166"/>
    <cellStyle name="Обычный 8 24" xfId="3167"/>
    <cellStyle name="Обычный 8 25" xfId="3168"/>
    <cellStyle name="Обычный 8 26" xfId="3169"/>
    <cellStyle name="Обычный 8 27" xfId="3170"/>
    <cellStyle name="Обычный 8 28" xfId="3171"/>
    <cellStyle name="Обычный 8 29" xfId="3172"/>
    <cellStyle name="Обычный 8 3" xfId="3173"/>
    <cellStyle name="Обычный 8 3 10" xfId="3174"/>
    <cellStyle name="Обычный 8 3 2" xfId="3175"/>
    <cellStyle name="Обычный 8 3 2 2" xfId="3176"/>
    <cellStyle name="Обычный 8 3 2 3" xfId="3177"/>
    <cellStyle name="Обычный 8 3 2 4" xfId="3178"/>
    <cellStyle name="Обычный 8 3 2 5" xfId="3179"/>
    <cellStyle name="Обычный 8 3 2 6" xfId="3180"/>
    <cellStyle name="Обычный 8 3 2 7" xfId="3181"/>
    <cellStyle name="Обычный 8 3 2 8" xfId="3182"/>
    <cellStyle name="Обычный 8 3 2 9" xfId="3183"/>
    <cellStyle name="Обычный 8 3 3" xfId="3184"/>
    <cellStyle name="Обычный 8 3 4" xfId="3185"/>
    <cellStyle name="Обычный 8 3 5" xfId="3186"/>
    <cellStyle name="Обычный 8 3 6" xfId="3187"/>
    <cellStyle name="Обычный 8 3 7" xfId="3188"/>
    <cellStyle name="Обычный 8 3 8" xfId="3189"/>
    <cellStyle name="Обычный 8 3 9" xfId="3190"/>
    <cellStyle name="Обычный 8 30" xfId="3191"/>
    <cellStyle name="Обычный 8 31" xfId="3192"/>
    <cellStyle name="Обычный 8 32" xfId="3193"/>
    <cellStyle name="Обычный 8 33" xfId="3194"/>
    <cellStyle name="Обычный 8 34" xfId="3195"/>
    <cellStyle name="Обычный 8 35" xfId="3196"/>
    <cellStyle name="Обычный 8 36" xfId="3197"/>
    <cellStyle name="Обычный 8 37" xfId="3198"/>
    <cellStyle name="Обычный 8 38" xfId="3199"/>
    <cellStyle name="Обычный 8 39" xfId="3200"/>
    <cellStyle name="Обычный 8 4" xfId="3201"/>
    <cellStyle name="Обычный 8 4 2" xfId="3202"/>
    <cellStyle name="Обычный 8 4 3" xfId="3203"/>
    <cellStyle name="Обычный 8 4 4" xfId="3204"/>
    <cellStyle name="Обычный 8 4 5" xfId="3205"/>
    <cellStyle name="Обычный 8 4 6" xfId="3206"/>
    <cellStyle name="Обычный 8 4 7" xfId="3207"/>
    <cellStyle name="Обычный 8 4 8" xfId="3208"/>
    <cellStyle name="Обычный 8 4 9" xfId="3209"/>
    <cellStyle name="Обычный 8 40" xfId="3210"/>
    <cellStyle name="Обычный 8 41" xfId="3211"/>
    <cellStyle name="Обычный 8 42" xfId="3212"/>
    <cellStyle name="Обычный 8 43" xfId="3213"/>
    <cellStyle name="Обычный 8 44" xfId="3214"/>
    <cellStyle name="Обычный 8 45" xfId="3215"/>
    <cellStyle name="Обычный 8 46" xfId="3216"/>
    <cellStyle name="Обычный 8 47" xfId="3217"/>
    <cellStyle name="Обычный 8 48" xfId="3218"/>
    <cellStyle name="Обычный 8 49" xfId="3219"/>
    <cellStyle name="Обычный 8 5" xfId="3220"/>
    <cellStyle name="Обычный 8 5 2" xfId="3221"/>
    <cellStyle name="Обычный 8 50" xfId="3222"/>
    <cellStyle name="Обычный 8 51" xfId="3223"/>
    <cellStyle name="Обычный 8 52" xfId="3224"/>
    <cellStyle name="Обычный 8 53" xfId="3225"/>
    <cellStyle name="Обычный 8 54" xfId="3226"/>
    <cellStyle name="Обычный 8 55" xfId="3227"/>
    <cellStyle name="Обычный 8 56" xfId="3228"/>
    <cellStyle name="Обычный 8 57" xfId="3229"/>
    <cellStyle name="Обычный 8 58" xfId="3230"/>
    <cellStyle name="Обычный 8 59" xfId="3231"/>
    <cellStyle name="Обычный 8 6" xfId="3232"/>
    <cellStyle name="Обычный 8 6 2" xfId="3233"/>
    <cellStyle name="Обычный 8 60" xfId="3234"/>
    <cellStyle name="Обычный 8 61" xfId="3235"/>
    <cellStyle name="Обычный 8 62" xfId="3236"/>
    <cellStyle name="Обычный 8 63" xfId="3237"/>
    <cellStyle name="Обычный 8 64" xfId="3238"/>
    <cellStyle name="Обычный 8 65" xfId="3239"/>
    <cellStyle name="Обычный 8 66" xfId="3240"/>
    <cellStyle name="Обычный 8 67" xfId="3241"/>
    <cellStyle name="Обычный 8 68" xfId="3242"/>
    <cellStyle name="Обычный 8 69" xfId="3243"/>
    <cellStyle name="Обычный 8 7" xfId="3244"/>
    <cellStyle name="Обычный 8 7 2" xfId="3245"/>
    <cellStyle name="Обычный 8 70" xfId="3246"/>
    <cellStyle name="Обычный 8 71" xfId="3247"/>
    <cellStyle name="Обычный 8 72" xfId="3248"/>
    <cellStyle name="Обычный 8 73" xfId="3249"/>
    <cellStyle name="Обычный 8 74" xfId="3250"/>
    <cellStyle name="Обычный 8 75" xfId="3251"/>
    <cellStyle name="Обычный 8 76" xfId="3252"/>
    <cellStyle name="Обычный 8 77" xfId="3253"/>
    <cellStyle name="Обычный 8 78" xfId="3254"/>
    <cellStyle name="Обычный 8 79" xfId="3255"/>
    <cellStyle name="Обычный 8 8" xfId="3256"/>
    <cellStyle name="Обычный 8 8 2" xfId="3257"/>
    <cellStyle name="Обычный 8 80" xfId="3258"/>
    <cellStyle name="Обычный 8 81" xfId="3259"/>
    <cellStyle name="Обычный 8 82" xfId="3260"/>
    <cellStyle name="Обычный 8 83" xfId="3261"/>
    <cellStyle name="Обычный 8 84" xfId="3262"/>
    <cellStyle name="Обычный 8 85" xfId="3263"/>
    <cellStyle name="Обычный 8 86" xfId="3264"/>
    <cellStyle name="Обычный 8 87" xfId="3265"/>
    <cellStyle name="Обычный 8 88" xfId="3266"/>
    <cellStyle name="Обычный 8 89" xfId="3267"/>
    <cellStyle name="Обычный 8 9" xfId="3268"/>
    <cellStyle name="Обычный 8 9 2" xfId="3269"/>
    <cellStyle name="Обычный 8 90" xfId="3270"/>
    <cellStyle name="Обычный 8 91" xfId="3271"/>
    <cellStyle name="Обычный 8 92" xfId="3272"/>
    <cellStyle name="Обычный 8 93" xfId="3273"/>
    <cellStyle name="Обычный 8 94" xfId="3274"/>
    <cellStyle name="Обычный 8 95" xfId="3275"/>
    <cellStyle name="Обычный 8 96" xfId="3276"/>
    <cellStyle name="Обычный 8 97" xfId="3277"/>
    <cellStyle name="Обычный 8 98" xfId="3278"/>
    <cellStyle name="Обычный 8 99" xfId="3279"/>
    <cellStyle name="Обычный 80" xfId="3280"/>
    <cellStyle name="Обычный 81" xfId="3281"/>
    <cellStyle name="Обычный 82" xfId="3282"/>
    <cellStyle name="Обычный 83" xfId="3283"/>
    <cellStyle name="Обычный 84" xfId="3284"/>
    <cellStyle name="Обычный 85" xfId="3285"/>
    <cellStyle name="Обычный 86" xfId="3286"/>
    <cellStyle name="Обычный 87" xfId="3287"/>
    <cellStyle name="Обычный 88" xfId="3288"/>
    <cellStyle name="Обычный 89" xfId="3289"/>
    <cellStyle name="Обычный 9" xfId="3290"/>
    <cellStyle name="Обычный 9 10" xfId="3291"/>
    <cellStyle name="Обычный 9 100" xfId="3292"/>
    <cellStyle name="Обычный 9 101" xfId="3293"/>
    <cellStyle name="Обычный 9 102" xfId="3294"/>
    <cellStyle name="Обычный 9 103" xfId="3295"/>
    <cellStyle name="Обычный 9 104" xfId="3296"/>
    <cellStyle name="Обычный 9 105" xfId="3297"/>
    <cellStyle name="Обычный 9 106" xfId="3298"/>
    <cellStyle name="Обычный 9 107" xfId="3299"/>
    <cellStyle name="Обычный 9 108" xfId="3300"/>
    <cellStyle name="Обычный 9 109" xfId="3301"/>
    <cellStyle name="Обычный 9 11" xfId="3302"/>
    <cellStyle name="Обычный 9 110" xfId="3303"/>
    <cellStyle name="Обычный 9 111" xfId="3304"/>
    <cellStyle name="Обычный 9 112" xfId="3305"/>
    <cellStyle name="Обычный 9 113" xfId="3306"/>
    <cellStyle name="Обычный 9 114" xfId="3307"/>
    <cellStyle name="Обычный 9 115" xfId="3308"/>
    <cellStyle name="Обычный 9 116" xfId="3309"/>
    <cellStyle name="Обычный 9 117" xfId="3310"/>
    <cellStyle name="Обычный 9 118" xfId="3311"/>
    <cellStyle name="Обычный 9 119" xfId="3312"/>
    <cellStyle name="Обычный 9 12" xfId="3313"/>
    <cellStyle name="Обычный 9 120" xfId="3314"/>
    <cellStyle name="Обычный 9 121" xfId="3315"/>
    <cellStyle name="Обычный 9 122" xfId="3316"/>
    <cellStyle name="Обычный 9 123" xfId="3317"/>
    <cellStyle name="Обычный 9 124" xfId="3318"/>
    <cellStyle name="Обычный 9 125" xfId="3319"/>
    <cellStyle name="Обычный 9 126" xfId="3320"/>
    <cellStyle name="Обычный 9 127" xfId="3321"/>
    <cellStyle name="Обычный 9 128" xfId="3322"/>
    <cellStyle name="Обычный 9 129" xfId="3323"/>
    <cellStyle name="Обычный 9 13" xfId="3324"/>
    <cellStyle name="Обычный 9 130" xfId="3325"/>
    <cellStyle name="Обычный 9 131" xfId="3326"/>
    <cellStyle name="Обычный 9 132" xfId="3327"/>
    <cellStyle name="Обычный 9 133" xfId="3328"/>
    <cellStyle name="Обычный 9 134" xfId="3329"/>
    <cellStyle name="Обычный 9 135" xfId="3330"/>
    <cellStyle name="Обычный 9 136" xfId="3331"/>
    <cellStyle name="Обычный 9 137" xfId="3332"/>
    <cellStyle name="Обычный 9 138" xfId="3333"/>
    <cellStyle name="Обычный 9 139" xfId="3334"/>
    <cellStyle name="Обычный 9 14" xfId="3335"/>
    <cellStyle name="Обычный 9 140" xfId="3336"/>
    <cellStyle name="Обычный 9 141" xfId="3337"/>
    <cellStyle name="Обычный 9 142" xfId="3338"/>
    <cellStyle name="Обычный 9 143" xfId="3339"/>
    <cellStyle name="Обычный 9 144" xfId="3340"/>
    <cellStyle name="Обычный 9 145" xfId="3341"/>
    <cellStyle name="Обычный 9 146" xfId="3342"/>
    <cellStyle name="Обычный 9 147" xfId="3343"/>
    <cellStyle name="Обычный 9 148" xfId="3344"/>
    <cellStyle name="Обычный 9 149" xfId="3345"/>
    <cellStyle name="Обычный 9 15" xfId="3346"/>
    <cellStyle name="Обычный 9 150" xfId="3347"/>
    <cellStyle name="Обычный 9 151" xfId="3348"/>
    <cellStyle name="Обычный 9 152" xfId="3349"/>
    <cellStyle name="Обычный 9 153" xfId="3350"/>
    <cellStyle name="Обычный 9 154" xfId="3351"/>
    <cellStyle name="Обычный 9 155" xfId="3352"/>
    <cellStyle name="Обычный 9 156" xfId="3353"/>
    <cellStyle name="Обычный 9 157" xfId="3354"/>
    <cellStyle name="Обычный 9 158" xfId="3355"/>
    <cellStyle name="Обычный 9 159" xfId="3356"/>
    <cellStyle name="Обычный 9 16" xfId="3357"/>
    <cellStyle name="Обычный 9 160" xfId="3358"/>
    <cellStyle name="Обычный 9 161" xfId="3359"/>
    <cellStyle name="Обычный 9 162" xfId="3360"/>
    <cellStyle name="Обычный 9 163" xfId="3361"/>
    <cellStyle name="Обычный 9 164" xfId="3362"/>
    <cellStyle name="Обычный 9 165" xfId="3363"/>
    <cellStyle name="Обычный 9 166" xfId="3364"/>
    <cellStyle name="Обычный 9 167" xfId="3365"/>
    <cellStyle name="Обычный 9 168" xfId="3366"/>
    <cellStyle name="Обычный 9 169" xfId="3367"/>
    <cellStyle name="Обычный 9 17" xfId="3368"/>
    <cellStyle name="Обычный 9 170" xfId="3369"/>
    <cellStyle name="Обычный 9 171" xfId="3370"/>
    <cellStyle name="Обычный 9 172" xfId="3371"/>
    <cellStyle name="Обычный 9 173" xfId="3372"/>
    <cellStyle name="Обычный 9 174" xfId="3373"/>
    <cellStyle name="Обычный 9 175" xfId="3374"/>
    <cellStyle name="Обычный 9 176" xfId="3375"/>
    <cellStyle name="Обычный 9 177" xfId="3376"/>
    <cellStyle name="Обычный 9 178" xfId="3377"/>
    <cellStyle name="Обычный 9 179" xfId="3378"/>
    <cellStyle name="Обычный 9 18" xfId="3379"/>
    <cellStyle name="Обычный 9 180" xfId="3380"/>
    <cellStyle name="Обычный 9 181" xfId="3381"/>
    <cellStyle name="Обычный 9 182" xfId="3382"/>
    <cellStyle name="Обычный 9 183" xfId="3383"/>
    <cellStyle name="Обычный 9 184" xfId="3384"/>
    <cellStyle name="Обычный 9 185" xfId="3385"/>
    <cellStyle name="Обычный 9 186" xfId="3386"/>
    <cellStyle name="Обычный 9 187" xfId="3387"/>
    <cellStyle name="Обычный 9 188" xfId="3388"/>
    <cellStyle name="Обычный 9 189" xfId="3389"/>
    <cellStyle name="Обычный 9 19" xfId="3390"/>
    <cellStyle name="Обычный 9 190" xfId="3391"/>
    <cellStyle name="Обычный 9 191" xfId="3392"/>
    <cellStyle name="Обычный 9 192" xfId="3393"/>
    <cellStyle name="Обычный 9 193" xfId="3394"/>
    <cellStyle name="Обычный 9 194" xfId="3395"/>
    <cellStyle name="Обычный 9 195" xfId="3396"/>
    <cellStyle name="Обычный 9 196" xfId="3397"/>
    <cellStyle name="Обычный 9 197" xfId="3398"/>
    <cellStyle name="Обычный 9 198" xfId="3399"/>
    <cellStyle name="Обычный 9 199" xfId="3400"/>
    <cellStyle name="Обычный 9 2" xfId="3401"/>
    <cellStyle name="Обычный 9 2 2" xfId="3402"/>
    <cellStyle name="Обычный 9 20" xfId="3403"/>
    <cellStyle name="Обычный 9 200" xfId="3404"/>
    <cellStyle name="Обычный 9 201" xfId="3405"/>
    <cellStyle name="Обычный 9 21" xfId="3406"/>
    <cellStyle name="Обычный 9 22" xfId="3407"/>
    <cellStyle name="Обычный 9 23" xfId="3408"/>
    <cellStyle name="Обычный 9 24" xfId="3409"/>
    <cellStyle name="Обычный 9 25" xfId="3410"/>
    <cellStyle name="Обычный 9 26" xfId="3411"/>
    <cellStyle name="Обычный 9 27" xfId="3412"/>
    <cellStyle name="Обычный 9 28" xfId="3413"/>
    <cellStyle name="Обычный 9 29" xfId="3414"/>
    <cellStyle name="Обычный 9 3" xfId="3415"/>
    <cellStyle name="Обычный 9 30" xfId="3416"/>
    <cellStyle name="Обычный 9 31" xfId="3417"/>
    <cellStyle name="Обычный 9 32" xfId="3418"/>
    <cellStyle name="Обычный 9 33" xfId="3419"/>
    <cellStyle name="Обычный 9 34" xfId="3420"/>
    <cellStyle name="Обычный 9 35" xfId="3421"/>
    <cellStyle name="Обычный 9 36" xfId="3422"/>
    <cellStyle name="Обычный 9 37" xfId="3423"/>
    <cellStyle name="Обычный 9 38" xfId="3424"/>
    <cellStyle name="Обычный 9 39" xfId="3425"/>
    <cellStyle name="Обычный 9 4" xfId="3426"/>
    <cellStyle name="Обычный 9 40" xfId="3427"/>
    <cellStyle name="Обычный 9 41" xfId="3428"/>
    <cellStyle name="Обычный 9 42" xfId="3429"/>
    <cellStyle name="Обычный 9 43" xfId="3430"/>
    <cellStyle name="Обычный 9 44" xfId="3431"/>
    <cellStyle name="Обычный 9 45" xfId="3432"/>
    <cellStyle name="Обычный 9 46" xfId="3433"/>
    <cellStyle name="Обычный 9 47" xfId="3434"/>
    <cellStyle name="Обычный 9 48" xfId="3435"/>
    <cellStyle name="Обычный 9 49" xfId="3436"/>
    <cellStyle name="Обычный 9 5" xfId="3437"/>
    <cellStyle name="Обычный 9 50" xfId="3438"/>
    <cellStyle name="Обычный 9 51" xfId="3439"/>
    <cellStyle name="Обычный 9 52" xfId="3440"/>
    <cellStyle name="Обычный 9 53" xfId="3441"/>
    <cellStyle name="Обычный 9 54" xfId="3442"/>
    <cellStyle name="Обычный 9 55" xfId="3443"/>
    <cellStyle name="Обычный 9 56" xfId="3444"/>
    <cellStyle name="Обычный 9 57" xfId="3445"/>
    <cellStyle name="Обычный 9 58" xfId="3446"/>
    <cellStyle name="Обычный 9 59" xfId="3447"/>
    <cellStyle name="Обычный 9 6" xfId="3448"/>
    <cellStyle name="Обычный 9 60" xfId="3449"/>
    <cellStyle name="Обычный 9 61" xfId="3450"/>
    <cellStyle name="Обычный 9 62" xfId="3451"/>
    <cellStyle name="Обычный 9 63" xfId="3452"/>
    <cellStyle name="Обычный 9 64" xfId="3453"/>
    <cellStyle name="Обычный 9 65" xfId="3454"/>
    <cellStyle name="Обычный 9 66" xfId="3455"/>
    <cellStyle name="Обычный 9 67" xfId="3456"/>
    <cellStyle name="Обычный 9 68" xfId="3457"/>
    <cellStyle name="Обычный 9 69" xfId="3458"/>
    <cellStyle name="Обычный 9 7" xfId="3459"/>
    <cellStyle name="Обычный 9 70" xfId="3460"/>
    <cellStyle name="Обычный 9 71" xfId="3461"/>
    <cellStyle name="Обычный 9 72" xfId="3462"/>
    <cellStyle name="Обычный 9 73" xfId="3463"/>
    <cellStyle name="Обычный 9 74" xfId="3464"/>
    <cellStyle name="Обычный 9 75" xfId="3465"/>
    <cellStyle name="Обычный 9 76" xfId="3466"/>
    <cellStyle name="Обычный 9 77" xfId="3467"/>
    <cellStyle name="Обычный 9 78" xfId="3468"/>
    <cellStyle name="Обычный 9 79" xfId="3469"/>
    <cellStyle name="Обычный 9 8" xfId="3470"/>
    <cellStyle name="Обычный 9 80" xfId="3471"/>
    <cellStyle name="Обычный 9 81" xfId="3472"/>
    <cellStyle name="Обычный 9 82" xfId="3473"/>
    <cellStyle name="Обычный 9 83" xfId="3474"/>
    <cellStyle name="Обычный 9 84" xfId="3475"/>
    <cellStyle name="Обычный 9 85" xfId="3476"/>
    <cellStyle name="Обычный 9 86" xfId="3477"/>
    <cellStyle name="Обычный 9 87" xfId="3478"/>
    <cellStyle name="Обычный 9 88" xfId="3479"/>
    <cellStyle name="Обычный 9 89" xfId="3480"/>
    <cellStyle name="Обычный 9 9" xfId="3481"/>
    <cellStyle name="Обычный 9 90" xfId="3482"/>
    <cellStyle name="Обычный 9 91" xfId="3483"/>
    <cellStyle name="Обычный 9 92" xfId="3484"/>
    <cellStyle name="Обычный 9 93" xfId="3485"/>
    <cellStyle name="Обычный 9 94" xfId="3486"/>
    <cellStyle name="Обычный 9 95" xfId="3487"/>
    <cellStyle name="Обычный 9 96" xfId="3488"/>
    <cellStyle name="Обычный 9 97" xfId="3489"/>
    <cellStyle name="Обычный 9 98" xfId="3490"/>
    <cellStyle name="Обычный 9 99" xfId="3491"/>
    <cellStyle name="Обычный 90" xfId="3492"/>
    <cellStyle name="Обычный 93" xfId="3493"/>
    <cellStyle name="Обычный 94" xfId="3494"/>
    <cellStyle name="Обычный 95" xfId="3495"/>
    <cellStyle name="Обычный 96" xfId="3496"/>
    <cellStyle name="Обычный 97" xfId="3497"/>
    <cellStyle name="Обычный 98" xfId="3498"/>
    <cellStyle name="Обычный 99" xfId="3499"/>
    <cellStyle name="Процентный 2" xfId="3500"/>
    <cellStyle name="Процентный 2 2" xfId="3501"/>
    <cellStyle name="Процентный 2 2 2" xfId="3502"/>
    <cellStyle name="Процентный 2 3" xfId="3503"/>
    <cellStyle name="Процентный 3" xfId="3504"/>
    <cellStyle name="Процентный 3 2" xfId="3505"/>
    <cellStyle name="Процентный 4" xfId="3506"/>
    <cellStyle name="Стиль 1" xfId="3507"/>
    <cellStyle name="Стиль 1 2" xfId="3508"/>
    <cellStyle name="Тысячи [0]_Число" xfId="3509"/>
    <cellStyle name="Тысячи_Число" xfId="3510"/>
    <cellStyle name="Финансовый [0] 2" xfId="3511"/>
    <cellStyle name="Финансовый [0] 2 2" xfId="3512"/>
    <cellStyle name="Финансовый 10" xfId="3513"/>
    <cellStyle name="Финансовый 10 10" xfId="3514"/>
    <cellStyle name="Финансовый 10 2" xfId="3515"/>
    <cellStyle name="Финансовый 10 2 2" xfId="3516"/>
    <cellStyle name="Финансовый 10 2 3" xfId="3517"/>
    <cellStyle name="Финансовый 10 2 4" xfId="3518"/>
    <cellStyle name="Финансовый 10 2 5" xfId="3519"/>
    <cellStyle name="Финансовый 10 2 6" xfId="3520"/>
    <cellStyle name="Финансовый 10 2 7" xfId="3521"/>
    <cellStyle name="Финансовый 10 2 8" xfId="3522"/>
    <cellStyle name="Финансовый 10 2 9" xfId="3523"/>
    <cellStyle name="Финансовый 10 3" xfId="3524"/>
    <cellStyle name="Финансовый 10 4" xfId="3525"/>
    <cellStyle name="Финансовый 10 5" xfId="3526"/>
    <cellStyle name="Финансовый 10 6" xfId="3527"/>
    <cellStyle name="Финансовый 10 7" xfId="3528"/>
    <cellStyle name="Финансовый 10 8" xfId="3529"/>
    <cellStyle name="Финансовый 10 9" xfId="3530"/>
    <cellStyle name="Финансовый 11" xfId="3531"/>
    <cellStyle name="Финансовый 11 10" xfId="3532"/>
    <cellStyle name="Финансовый 11 2" xfId="3533"/>
    <cellStyle name="Финансовый 11 2 2" xfId="3534"/>
    <cellStyle name="Финансовый 11 2 3" xfId="3535"/>
    <cellStyle name="Финансовый 11 2 4" xfId="3536"/>
    <cellStyle name="Финансовый 11 2 5" xfId="3537"/>
    <cellStyle name="Финансовый 11 2 6" xfId="3538"/>
    <cellStyle name="Финансовый 11 2 7" xfId="3539"/>
    <cellStyle name="Финансовый 11 2 8" xfId="3540"/>
    <cellStyle name="Финансовый 11 2 9" xfId="3541"/>
    <cellStyle name="Финансовый 11 3" xfId="3542"/>
    <cellStyle name="Финансовый 11 4" xfId="3543"/>
    <cellStyle name="Финансовый 11 5" xfId="3544"/>
    <cellStyle name="Финансовый 11 6" xfId="3545"/>
    <cellStyle name="Финансовый 11 7" xfId="3546"/>
    <cellStyle name="Финансовый 11 8" xfId="3547"/>
    <cellStyle name="Финансовый 11 9" xfId="3548"/>
    <cellStyle name="Финансовый 2" xfId="3549"/>
    <cellStyle name="Финансовый 2 2" xfId="3550"/>
    <cellStyle name="Финансовый 2 2 2" xfId="3551"/>
    <cellStyle name="Финансовый 2 2 2 2" xfId="3552"/>
    <cellStyle name="Финансовый 2 2 3" xfId="3553"/>
    <cellStyle name="Финансовый 2 3" xfId="3554"/>
    <cellStyle name="Финансовый 2 3 2" xfId="3555"/>
    <cellStyle name="Финансовый 2 4" xfId="3556"/>
    <cellStyle name="Финансовый 2 5" xfId="3557"/>
    <cellStyle name="Финансовый 2 6" xfId="3558"/>
    <cellStyle name="Финансовый 3" xfId="3559"/>
    <cellStyle name="Финансовый 3 10" xfId="3560"/>
    <cellStyle name="Финансовый 3 11" xfId="3561"/>
    <cellStyle name="Финансовый 3 12" xfId="3562"/>
    <cellStyle name="Финансовый 3 2" xfId="3563"/>
    <cellStyle name="Финансовый 3 2 10" xfId="3564"/>
    <cellStyle name="Финансовый 3 2 10 2" xfId="3565"/>
    <cellStyle name="Финансовый 3 2 10 3" xfId="3566"/>
    <cellStyle name="Финансовый 3 2 10 4" xfId="3567"/>
    <cellStyle name="Финансовый 3 2 10 5" xfId="3568"/>
    <cellStyle name="Финансовый 3 2 10 6" xfId="3569"/>
    <cellStyle name="Финансовый 3 2 10 7" xfId="3570"/>
    <cellStyle name="Финансовый 3 2 10 8" xfId="3571"/>
    <cellStyle name="Финансовый 3 2 10 9" xfId="3572"/>
    <cellStyle name="Финансовый 3 2 11" xfId="3573"/>
    <cellStyle name="Финансовый 3 2 12" xfId="3574"/>
    <cellStyle name="Финансовый 3 2 13" xfId="3575"/>
    <cellStyle name="Финансовый 3 2 14" xfId="3576"/>
    <cellStyle name="Финансовый 3 2 15" xfId="3577"/>
    <cellStyle name="Финансовый 3 2 16" xfId="3578"/>
    <cellStyle name="Финансовый 3 2 17" xfId="3579"/>
    <cellStyle name="Финансовый 3 2 18" xfId="3580"/>
    <cellStyle name="Финансовый 3 2 2" xfId="3581"/>
    <cellStyle name="Финансовый 3 2 2 10" xfId="3582"/>
    <cellStyle name="Финансовый 3 2 2 11" xfId="3583"/>
    <cellStyle name="Финансовый 3 2 2 2" xfId="3584"/>
    <cellStyle name="Финансовый 3 2 2 2 10" xfId="3585"/>
    <cellStyle name="Финансовый 3 2 2 2 2" xfId="3586"/>
    <cellStyle name="Финансовый 3 2 2 2 2 2" xfId="3587"/>
    <cellStyle name="Финансовый 3 2 2 2 2 3" xfId="3588"/>
    <cellStyle name="Финансовый 3 2 2 2 2 4" xfId="3589"/>
    <cellStyle name="Финансовый 3 2 2 2 2 5" xfId="3590"/>
    <cellStyle name="Финансовый 3 2 2 2 2 6" xfId="3591"/>
    <cellStyle name="Финансовый 3 2 2 2 2 7" xfId="3592"/>
    <cellStyle name="Финансовый 3 2 2 2 2 8" xfId="3593"/>
    <cellStyle name="Финансовый 3 2 2 2 2 9" xfId="3594"/>
    <cellStyle name="Финансовый 3 2 2 2 3" xfId="3595"/>
    <cellStyle name="Финансовый 3 2 2 2 4" xfId="3596"/>
    <cellStyle name="Финансовый 3 2 2 2 5" xfId="3597"/>
    <cellStyle name="Финансовый 3 2 2 2 6" xfId="3598"/>
    <cellStyle name="Финансовый 3 2 2 2 7" xfId="3599"/>
    <cellStyle name="Финансовый 3 2 2 2 8" xfId="3600"/>
    <cellStyle name="Финансовый 3 2 2 2 9" xfId="3601"/>
    <cellStyle name="Финансовый 3 2 2 3" xfId="3602"/>
    <cellStyle name="Финансовый 3 2 2 3 2" xfId="3603"/>
    <cellStyle name="Финансовый 3 2 2 3 3" xfId="3604"/>
    <cellStyle name="Финансовый 3 2 2 3 4" xfId="3605"/>
    <cellStyle name="Финансовый 3 2 2 3 5" xfId="3606"/>
    <cellStyle name="Финансовый 3 2 2 3 6" xfId="3607"/>
    <cellStyle name="Финансовый 3 2 2 3 7" xfId="3608"/>
    <cellStyle name="Финансовый 3 2 2 3 8" xfId="3609"/>
    <cellStyle name="Финансовый 3 2 2 3 9" xfId="3610"/>
    <cellStyle name="Финансовый 3 2 2 4" xfId="3611"/>
    <cellStyle name="Финансовый 3 2 2 5" xfId="3612"/>
    <cellStyle name="Финансовый 3 2 2 6" xfId="3613"/>
    <cellStyle name="Финансовый 3 2 2 7" xfId="3614"/>
    <cellStyle name="Финансовый 3 2 2 8" xfId="3615"/>
    <cellStyle name="Финансовый 3 2 2 9" xfId="3616"/>
    <cellStyle name="Финансовый 3 2 3" xfId="3617"/>
    <cellStyle name="Финансовый 3 2 3 10" xfId="3618"/>
    <cellStyle name="Финансовый 3 2 3 2" xfId="3619"/>
    <cellStyle name="Финансовый 3 2 3 2 2" xfId="3620"/>
    <cellStyle name="Финансовый 3 2 3 2 3" xfId="3621"/>
    <cellStyle name="Финансовый 3 2 3 2 4" xfId="3622"/>
    <cellStyle name="Финансовый 3 2 3 2 5" xfId="3623"/>
    <cellStyle name="Финансовый 3 2 3 2 6" xfId="3624"/>
    <cellStyle name="Финансовый 3 2 3 2 7" xfId="3625"/>
    <cellStyle name="Финансовый 3 2 3 2 8" xfId="3626"/>
    <cellStyle name="Финансовый 3 2 3 2 9" xfId="3627"/>
    <cellStyle name="Финансовый 3 2 3 3" xfId="3628"/>
    <cellStyle name="Финансовый 3 2 3 4" xfId="3629"/>
    <cellStyle name="Финансовый 3 2 3 5" xfId="3630"/>
    <cellStyle name="Финансовый 3 2 3 6" xfId="3631"/>
    <cellStyle name="Финансовый 3 2 3 7" xfId="3632"/>
    <cellStyle name="Финансовый 3 2 3 8" xfId="3633"/>
    <cellStyle name="Финансовый 3 2 3 9" xfId="3634"/>
    <cellStyle name="Финансовый 3 2 4" xfId="3635"/>
    <cellStyle name="Финансовый 3 2 4 10" xfId="3636"/>
    <cellStyle name="Финансовый 3 2 4 2" xfId="3637"/>
    <cellStyle name="Финансовый 3 2 4 2 2" xfId="3638"/>
    <cellStyle name="Финансовый 3 2 4 2 3" xfId="3639"/>
    <cellStyle name="Финансовый 3 2 4 2 4" xfId="3640"/>
    <cellStyle name="Финансовый 3 2 4 2 5" xfId="3641"/>
    <cellStyle name="Финансовый 3 2 4 2 6" xfId="3642"/>
    <cellStyle name="Финансовый 3 2 4 2 7" xfId="3643"/>
    <cellStyle name="Финансовый 3 2 4 2 8" xfId="3644"/>
    <cellStyle name="Финансовый 3 2 4 2 9" xfId="3645"/>
    <cellStyle name="Финансовый 3 2 4 3" xfId="3646"/>
    <cellStyle name="Финансовый 3 2 4 4" xfId="3647"/>
    <cellStyle name="Финансовый 3 2 4 5" xfId="3648"/>
    <cellStyle name="Финансовый 3 2 4 6" xfId="3649"/>
    <cellStyle name="Финансовый 3 2 4 7" xfId="3650"/>
    <cellStyle name="Финансовый 3 2 4 8" xfId="3651"/>
    <cellStyle name="Финансовый 3 2 4 9" xfId="3652"/>
    <cellStyle name="Финансовый 3 2 5" xfId="3653"/>
    <cellStyle name="Финансовый 3 2 5 10" xfId="3654"/>
    <cellStyle name="Финансовый 3 2 5 2" xfId="3655"/>
    <cellStyle name="Финансовый 3 2 5 2 2" xfId="3656"/>
    <cellStyle name="Финансовый 3 2 5 2 3" xfId="3657"/>
    <cellStyle name="Финансовый 3 2 5 2 4" xfId="3658"/>
    <cellStyle name="Финансовый 3 2 5 2 5" xfId="3659"/>
    <cellStyle name="Финансовый 3 2 5 2 6" xfId="3660"/>
    <cellStyle name="Финансовый 3 2 5 2 7" xfId="3661"/>
    <cellStyle name="Финансовый 3 2 5 2 8" xfId="3662"/>
    <cellStyle name="Финансовый 3 2 5 2 9" xfId="3663"/>
    <cellStyle name="Финансовый 3 2 5 3" xfId="3664"/>
    <cellStyle name="Финансовый 3 2 5 4" xfId="3665"/>
    <cellStyle name="Финансовый 3 2 5 5" xfId="3666"/>
    <cellStyle name="Финансовый 3 2 5 6" xfId="3667"/>
    <cellStyle name="Финансовый 3 2 5 7" xfId="3668"/>
    <cellStyle name="Финансовый 3 2 5 8" xfId="3669"/>
    <cellStyle name="Финансовый 3 2 5 9" xfId="3670"/>
    <cellStyle name="Финансовый 3 2 6" xfId="3671"/>
    <cellStyle name="Финансовый 3 2 6 10" xfId="3672"/>
    <cellStyle name="Финансовый 3 2 6 2" xfId="3673"/>
    <cellStyle name="Финансовый 3 2 6 2 2" xfId="3674"/>
    <cellStyle name="Финансовый 3 2 6 2 3" xfId="3675"/>
    <cellStyle name="Финансовый 3 2 6 2 4" xfId="3676"/>
    <cellStyle name="Финансовый 3 2 6 2 5" xfId="3677"/>
    <cellStyle name="Финансовый 3 2 6 2 6" xfId="3678"/>
    <cellStyle name="Финансовый 3 2 6 2 7" xfId="3679"/>
    <cellStyle name="Финансовый 3 2 6 2 8" xfId="3680"/>
    <cellStyle name="Финансовый 3 2 6 2 9" xfId="3681"/>
    <cellStyle name="Финансовый 3 2 6 3" xfId="3682"/>
    <cellStyle name="Финансовый 3 2 6 4" xfId="3683"/>
    <cellStyle name="Финансовый 3 2 6 5" xfId="3684"/>
    <cellStyle name="Финансовый 3 2 6 6" xfId="3685"/>
    <cellStyle name="Финансовый 3 2 6 7" xfId="3686"/>
    <cellStyle name="Финансовый 3 2 6 8" xfId="3687"/>
    <cellStyle name="Финансовый 3 2 6 9" xfId="3688"/>
    <cellStyle name="Финансовый 3 2 7" xfId="3689"/>
    <cellStyle name="Финансовый 3 2 7 10" xfId="3690"/>
    <cellStyle name="Финансовый 3 2 7 2" xfId="3691"/>
    <cellStyle name="Финансовый 3 2 7 2 2" xfId="3692"/>
    <cellStyle name="Финансовый 3 2 7 2 3" xfId="3693"/>
    <cellStyle name="Финансовый 3 2 7 2 4" xfId="3694"/>
    <cellStyle name="Финансовый 3 2 7 2 5" xfId="3695"/>
    <cellStyle name="Финансовый 3 2 7 2 6" xfId="3696"/>
    <cellStyle name="Финансовый 3 2 7 2 7" xfId="3697"/>
    <cellStyle name="Финансовый 3 2 7 2 8" xfId="3698"/>
    <cellStyle name="Финансовый 3 2 7 2 9" xfId="3699"/>
    <cellStyle name="Финансовый 3 2 7 3" xfId="3700"/>
    <cellStyle name="Финансовый 3 2 7 4" xfId="3701"/>
    <cellStyle name="Финансовый 3 2 7 5" xfId="3702"/>
    <cellStyle name="Финансовый 3 2 7 6" xfId="3703"/>
    <cellStyle name="Финансовый 3 2 7 7" xfId="3704"/>
    <cellStyle name="Финансовый 3 2 7 8" xfId="3705"/>
    <cellStyle name="Финансовый 3 2 7 9" xfId="3706"/>
    <cellStyle name="Финансовый 3 2 8" xfId="3707"/>
    <cellStyle name="Финансовый 3 2 8 10" xfId="3708"/>
    <cellStyle name="Финансовый 3 2 8 11" xfId="3709"/>
    <cellStyle name="Финансовый 3 2 8 12" xfId="3710"/>
    <cellStyle name="Финансовый 3 2 8 2" xfId="3711"/>
    <cellStyle name="Финансовый 3 2 8 2 10" xfId="3712"/>
    <cellStyle name="Финансовый 3 2 8 2 2" xfId="3713"/>
    <cellStyle name="Финансовый 3 2 8 2 2 2" xfId="3714"/>
    <cellStyle name="Финансовый 3 2 8 2 2 3" xfId="3715"/>
    <cellStyle name="Финансовый 3 2 8 2 2 4" xfId="3716"/>
    <cellStyle name="Финансовый 3 2 8 2 2 5" xfId="3717"/>
    <cellStyle name="Финансовый 3 2 8 2 2 6" xfId="3718"/>
    <cellStyle name="Финансовый 3 2 8 2 2 7" xfId="3719"/>
    <cellStyle name="Финансовый 3 2 8 2 2 8" xfId="3720"/>
    <cellStyle name="Финансовый 3 2 8 2 2 9" xfId="3721"/>
    <cellStyle name="Финансовый 3 2 8 2 3" xfId="3722"/>
    <cellStyle name="Финансовый 3 2 8 2 4" xfId="3723"/>
    <cellStyle name="Финансовый 3 2 8 2 5" xfId="3724"/>
    <cellStyle name="Финансовый 3 2 8 2 6" xfId="3725"/>
    <cellStyle name="Финансовый 3 2 8 2 7" xfId="3726"/>
    <cellStyle name="Финансовый 3 2 8 2 8" xfId="3727"/>
    <cellStyle name="Финансовый 3 2 8 2 9" xfId="3728"/>
    <cellStyle name="Финансовый 3 2 8 3" xfId="3729"/>
    <cellStyle name="Финансовый 3 2 8 3 10" xfId="3730"/>
    <cellStyle name="Финансовый 3 2 8 3 2" xfId="3731"/>
    <cellStyle name="Финансовый 3 2 8 3 2 2" xfId="3732"/>
    <cellStyle name="Финансовый 3 2 8 3 2 3" xfId="3733"/>
    <cellStyle name="Финансовый 3 2 8 3 2 4" xfId="3734"/>
    <cellStyle name="Финансовый 3 2 8 3 2 5" xfId="3735"/>
    <cellStyle name="Финансовый 3 2 8 3 2 6" xfId="3736"/>
    <cellStyle name="Финансовый 3 2 8 3 2 7" xfId="3737"/>
    <cellStyle name="Финансовый 3 2 8 3 2 8" xfId="3738"/>
    <cellStyle name="Финансовый 3 2 8 3 2 9" xfId="3739"/>
    <cellStyle name="Финансовый 3 2 8 3 3" xfId="3740"/>
    <cellStyle name="Финансовый 3 2 8 3 4" xfId="3741"/>
    <cellStyle name="Финансовый 3 2 8 3 5" xfId="3742"/>
    <cellStyle name="Финансовый 3 2 8 3 6" xfId="3743"/>
    <cellStyle name="Финансовый 3 2 8 3 7" xfId="3744"/>
    <cellStyle name="Финансовый 3 2 8 3 8" xfId="3745"/>
    <cellStyle name="Финансовый 3 2 8 3 9" xfId="3746"/>
    <cellStyle name="Финансовый 3 2 8 4" xfId="3747"/>
    <cellStyle name="Финансовый 3 2 8 4 2" xfId="3748"/>
    <cellStyle name="Финансовый 3 2 8 4 3" xfId="3749"/>
    <cellStyle name="Финансовый 3 2 8 4 4" xfId="3750"/>
    <cellStyle name="Финансовый 3 2 8 4 5" xfId="3751"/>
    <cellStyle name="Финансовый 3 2 8 4 6" xfId="3752"/>
    <cellStyle name="Финансовый 3 2 8 4 7" xfId="3753"/>
    <cellStyle name="Финансовый 3 2 8 4 8" xfId="3754"/>
    <cellStyle name="Финансовый 3 2 8 4 9" xfId="3755"/>
    <cellStyle name="Финансовый 3 2 8 5" xfId="3756"/>
    <cellStyle name="Финансовый 3 2 8 6" xfId="3757"/>
    <cellStyle name="Финансовый 3 2 8 7" xfId="3758"/>
    <cellStyle name="Финансовый 3 2 8 8" xfId="3759"/>
    <cellStyle name="Финансовый 3 2 8 9" xfId="3760"/>
    <cellStyle name="Финансовый 3 2 9" xfId="3761"/>
    <cellStyle name="Финансовый 3 2 9 10" xfId="3762"/>
    <cellStyle name="Финансовый 3 2 9 11" xfId="3763"/>
    <cellStyle name="Финансовый 3 2 9 2" xfId="3764"/>
    <cellStyle name="Финансовый 3 2 9 2 10" xfId="3765"/>
    <cellStyle name="Финансовый 3 2 9 2 2" xfId="3766"/>
    <cellStyle name="Финансовый 3 2 9 2 2 2" xfId="3767"/>
    <cellStyle name="Финансовый 3 2 9 2 2 3" xfId="3768"/>
    <cellStyle name="Финансовый 3 2 9 2 2 4" xfId="3769"/>
    <cellStyle name="Финансовый 3 2 9 2 2 5" xfId="3770"/>
    <cellStyle name="Финансовый 3 2 9 2 2 6" xfId="3771"/>
    <cellStyle name="Финансовый 3 2 9 2 2 7" xfId="3772"/>
    <cellStyle name="Финансовый 3 2 9 2 2 8" xfId="3773"/>
    <cellStyle name="Финансовый 3 2 9 2 2 9" xfId="3774"/>
    <cellStyle name="Финансовый 3 2 9 2 3" xfId="3775"/>
    <cellStyle name="Финансовый 3 2 9 2 4" xfId="3776"/>
    <cellStyle name="Финансовый 3 2 9 2 5" xfId="3777"/>
    <cellStyle name="Финансовый 3 2 9 2 6" xfId="3778"/>
    <cellStyle name="Финансовый 3 2 9 2 7" xfId="3779"/>
    <cellStyle name="Финансовый 3 2 9 2 8" xfId="3780"/>
    <cellStyle name="Финансовый 3 2 9 2 9" xfId="3781"/>
    <cellStyle name="Финансовый 3 2 9 3" xfId="3782"/>
    <cellStyle name="Финансовый 3 2 9 3 2" xfId="3783"/>
    <cellStyle name="Финансовый 3 2 9 3 3" xfId="3784"/>
    <cellStyle name="Финансовый 3 2 9 3 4" xfId="3785"/>
    <cellStyle name="Финансовый 3 2 9 3 5" xfId="3786"/>
    <cellStyle name="Финансовый 3 2 9 3 6" xfId="3787"/>
    <cellStyle name="Финансовый 3 2 9 3 7" xfId="3788"/>
    <cellStyle name="Финансовый 3 2 9 3 8" xfId="3789"/>
    <cellStyle name="Финансовый 3 2 9 3 9" xfId="3790"/>
    <cellStyle name="Финансовый 3 2 9 4" xfId="3791"/>
    <cellStyle name="Финансовый 3 2 9 5" xfId="3792"/>
    <cellStyle name="Финансовый 3 2 9 6" xfId="3793"/>
    <cellStyle name="Финансовый 3 2 9 7" xfId="3794"/>
    <cellStyle name="Финансовый 3 2 9 8" xfId="3795"/>
    <cellStyle name="Финансовый 3 2 9 9" xfId="3796"/>
    <cellStyle name="Финансовый 3 3" xfId="3797"/>
    <cellStyle name="Финансовый 3 3 10" xfId="3798"/>
    <cellStyle name="Финансовый 3 3 2" xfId="3799"/>
    <cellStyle name="Финансовый 3 3 2 2" xfId="3800"/>
    <cellStyle name="Финансовый 3 3 2 3" xfId="3801"/>
    <cellStyle name="Финансовый 3 3 2 4" xfId="3802"/>
    <cellStyle name="Финансовый 3 3 2 5" xfId="3803"/>
    <cellStyle name="Финансовый 3 3 2 6" xfId="3804"/>
    <cellStyle name="Финансовый 3 3 2 7" xfId="3805"/>
    <cellStyle name="Финансовый 3 3 2 8" xfId="3806"/>
    <cellStyle name="Финансовый 3 3 2 9" xfId="3807"/>
    <cellStyle name="Финансовый 3 3 3" xfId="3808"/>
    <cellStyle name="Финансовый 3 3 4" xfId="3809"/>
    <cellStyle name="Финансовый 3 3 5" xfId="3810"/>
    <cellStyle name="Финансовый 3 3 6" xfId="3811"/>
    <cellStyle name="Финансовый 3 3 7" xfId="3812"/>
    <cellStyle name="Финансовый 3 3 8" xfId="3813"/>
    <cellStyle name="Финансовый 3 3 9" xfId="3814"/>
    <cellStyle name="Финансовый 3 4" xfId="3815"/>
    <cellStyle name="Финансовый 3 4 2" xfId="3816"/>
    <cellStyle name="Финансовый 3 4 3" xfId="3817"/>
    <cellStyle name="Финансовый 3 4 4" xfId="3818"/>
    <cellStyle name="Финансовый 3 4 5" xfId="3819"/>
    <cellStyle name="Финансовый 3 4 6" xfId="3820"/>
    <cellStyle name="Финансовый 3 4 7" xfId="3821"/>
    <cellStyle name="Финансовый 3 4 8" xfId="3822"/>
    <cellStyle name="Финансовый 3 4 9" xfId="3823"/>
    <cellStyle name="Финансовый 3 5" xfId="3824"/>
    <cellStyle name="Финансовый 3 6" xfId="3825"/>
    <cellStyle name="Финансовый 3 7" xfId="3826"/>
    <cellStyle name="Финансовый 3 8" xfId="3827"/>
    <cellStyle name="Финансовый 3 9" xfId="3828"/>
    <cellStyle name="Финансовый 4" xfId="3829"/>
    <cellStyle name="Финансовый 4 10" xfId="3830"/>
    <cellStyle name="Финансовый 4 11" xfId="3831"/>
    <cellStyle name="Финансовый 4 12" xfId="3832"/>
    <cellStyle name="Финансовый 4 13" xfId="3833"/>
    <cellStyle name="Финансовый 4 14" xfId="3834"/>
    <cellStyle name="Финансовый 4 15" xfId="3835"/>
    <cellStyle name="Финансовый 4 16" xfId="3836"/>
    <cellStyle name="Финансовый 4 17" xfId="3837"/>
    <cellStyle name="Финансовый 4 2" xfId="3838"/>
    <cellStyle name="Финансовый 4 2 2" xfId="3839"/>
    <cellStyle name="Финансовый 4 3" xfId="3840"/>
    <cellStyle name="Финансовый 4 3 10" xfId="3841"/>
    <cellStyle name="Финансовый 4 3 2" xfId="3842"/>
    <cellStyle name="Финансовый 4 3 2 2" xfId="3843"/>
    <cellStyle name="Финансовый 4 3 2 3" xfId="3844"/>
    <cellStyle name="Финансовый 4 3 2 4" xfId="3845"/>
    <cellStyle name="Финансовый 4 3 2 5" xfId="3846"/>
    <cellStyle name="Финансовый 4 3 2 6" xfId="3847"/>
    <cellStyle name="Финансовый 4 3 2 7" xfId="3848"/>
    <cellStyle name="Финансовый 4 3 2 8" xfId="3849"/>
    <cellStyle name="Финансовый 4 3 2 9" xfId="3850"/>
    <cellStyle name="Финансовый 4 3 3" xfId="3851"/>
    <cellStyle name="Финансовый 4 3 4" xfId="3852"/>
    <cellStyle name="Финансовый 4 3 5" xfId="3853"/>
    <cellStyle name="Финансовый 4 3 6" xfId="3854"/>
    <cellStyle name="Финансовый 4 3 7" xfId="3855"/>
    <cellStyle name="Финансовый 4 3 8" xfId="3856"/>
    <cellStyle name="Финансовый 4 3 9" xfId="3857"/>
    <cellStyle name="Финансовый 4 4" xfId="3858"/>
    <cellStyle name="Финансовый 4 4 10" xfId="3859"/>
    <cellStyle name="Финансовый 4 4 2" xfId="3860"/>
    <cellStyle name="Финансовый 4 4 2 2" xfId="3861"/>
    <cellStyle name="Финансовый 4 4 2 3" xfId="3862"/>
    <cellStyle name="Финансовый 4 4 2 4" xfId="3863"/>
    <cellStyle name="Финансовый 4 4 2 5" xfId="3864"/>
    <cellStyle name="Финансовый 4 4 2 6" xfId="3865"/>
    <cellStyle name="Финансовый 4 4 2 7" xfId="3866"/>
    <cellStyle name="Финансовый 4 4 2 8" xfId="3867"/>
    <cellStyle name="Финансовый 4 4 2 9" xfId="3868"/>
    <cellStyle name="Финансовый 4 4 3" xfId="3869"/>
    <cellStyle name="Финансовый 4 4 4" xfId="3870"/>
    <cellStyle name="Финансовый 4 4 5" xfId="3871"/>
    <cellStyle name="Финансовый 4 4 6" xfId="3872"/>
    <cellStyle name="Финансовый 4 4 7" xfId="3873"/>
    <cellStyle name="Финансовый 4 4 8" xfId="3874"/>
    <cellStyle name="Финансовый 4 4 9" xfId="3875"/>
    <cellStyle name="Финансовый 4 5" xfId="3876"/>
    <cellStyle name="Финансовый 4 5 10" xfId="3877"/>
    <cellStyle name="Финансовый 4 5 2" xfId="3878"/>
    <cellStyle name="Финансовый 4 5 2 2" xfId="3879"/>
    <cellStyle name="Финансовый 4 5 2 3" xfId="3880"/>
    <cellStyle name="Финансовый 4 5 2 4" xfId="3881"/>
    <cellStyle name="Финансовый 4 5 2 5" xfId="3882"/>
    <cellStyle name="Финансовый 4 5 2 6" xfId="3883"/>
    <cellStyle name="Финансовый 4 5 2 7" xfId="3884"/>
    <cellStyle name="Финансовый 4 5 2 8" xfId="3885"/>
    <cellStyle name="Финансовый 4 5 2 9" xfId="3886"/>
    <cellStyle name="Финансовый 4 5 3" xfId="3887"/>
    <cellStyle name="Финансовый 4 5 4" xfId="3888"/>
    <cellStyle name="Финансовый 4 5 5" xfId="3889"/>
    <cellStyle name="Финансовый 4 5 6" xfId="3890"/>
    <cellStyle name="Финансовый 4 5 7" xfId="3891"/>
    <cellStyle name="Финансовый 4 5 8" xfId="3892"/>
    <cellStyle name="Финансовый 4 5 9" xfId="3893"/>
    <cellStyle name="Финансовый 4 6" xfId="3894"/>
    <cellStyle name="Финансовый 4 6 10" xfId="3895"/>
    <cellStyle name="Финансовый 4 6 2" xfId="3896"/>
    <cellStyle name="Финансовый 4 6 2 2" xfId="3897"/>
    <cellStyle name="Финансовый 4 6 2 3" xfId="3898"/>
    <cellStyle name="Финансовый 4 6 2 4" xfId="3899"/>
    <cellStyle name="Финансовый 4 6 2 5" xfId="3900"/>
    <cellStyle name="Финансовый 4 6 2 6" xfId="3901"/>
    <cellStyle name="Финансовый 4 6 2 7" xfId="3902"/>
    <cellStyle name="Финансовый 4 6 2 8" xfId="3903"/>
    <cellStyle name="Финансовый 4 6 2 9" xfId="3904"/>
    <cellStyle name="Финансовый 4 6 3" xfId="3905"/>
    <cellStyle name="Финансовый 4 6 4" xfId="3906"/>
    <cellStyle name="Финансовый 4 6 5" xfId="3907"/>
    <cellStyle name="Финансовый 4 6 6" xfId="3908"/>
    <cellStyle name="Финансовый 4 6 7" xfId="3909"/>
    <cellStyle name="Финансовый 4 6 8" xfId="3910"/>
    <cellStyle name="Финансовый 4 6 9" xfId="3911"/>
    <cellStyle name="Финансовый 4 7" xfId="3912"/>
    <cellStyle name="Финансовый 4 7 10" xfId="3913"/>
    <cellStyle name="Финансовый 4 7 2" xfId="3914"/>
    <cellStyle name="Финансовый 4 7 2 2" xfId="3915"/>
    <cellStyle name="Финансовый 4 7 2 3" xfId="3916"/>
    <cellStyle name="Финансовый 4 7 2 4" xfId="3917"/>
    <cellStyle name="Финансовый 4 7 2 5" xfId="3918"/>
    <cellStyle name="Финансовый 4 7 2 6" xfId="3919"/>
    <cellStyle name="Финансовый 4 7 2 7" xfId="3920"/>
    <cellStyle name="Финансовый 4 7 2 8" xfId="3921"/>
    <cellStyle name="Финансовый 4 7 2 9" xfId="3922"/>
    <cellStyle name="Финансовый 4 7 3" xfId="3923"/>
    <cellStyle name="Финансовый 4 7 4" xfId="3924"/>
    <cellStyle name="Финансовый 4 7 5" xfId="3925"/>
    <cellStyle name="Финансовый 4 7 6" xfId="3926"/>
    <cellStyle name="Финансовый 4 7 7" xfId="3927"/>
    <cellStyle name="Финансовый 4 7 8" xfId="3928"/>
    <cellStyle name="Финансовый 4 7 9" xfId="3929"/>
    <cellStyle name="Финансовый 4 8" xfId="3930"/>
    <cellStyle name="Финансовый 4 8 10" xfId="3931"/>
    <cellStyle name="Финансовый 4 8 11" xfId="3932"/>
    <cellStyle name="Финансовый 4 8 12" xfId="3933"/>
    <cellStyle name="Финансовый 4 8 2" xfId="3934"/>
    <cellStyle name="Финансовый 4 8 2 10" xfId="3935"/>
    <cellStyle name="Финансовый 4 8 2 2" xfId="3936"/>
    <cellStyle name="Финансовый 4 8 2 2 2" xfId="3937"/>
    <cellStyle name="Финансовый 4 8 2 2 3" xfId="3938"/>
    <cellStyle name="Финансовый 4 8 2 2 4" xfId="3939"/>
    <cellStyle name="Финансовый 4 8 2 2 5" xfId="3940"/>
    <cellStyle name="Финансовый 4 8 2 2 6" xfId="3941"/>
    <cellStyle name="Финансовый 4 8 2 2 7" xfId="3942"/>
    <cellStyle name="Финансовый 4 8 2 2 8" xfId="3943"/>
    <cellStyle name="Финансовый 4 8 2 2 9" xfId="3944"/>
    <cellStyle name="Финансовый 4 8 2 3" xfId="3945"/>
    <cellStyle name="Финансовый 4 8 2 4" xfId="3946"/>
    <cellStyle name="Финансовый 4 8 2 5" xfId="3947"/>
    <cellStyle name="Финансовый 4 8 2 6" xfId="3948"/>
    <cellStyle name="Финансовый 4 8 2 7" xfId="3949"/>
    <cellStyle name="Финансовый 4 8 2 8" xfId="3950"/>
    <cellStyle name="Финансовый 4 8 2 9" xfId="3951"/>
    <cellStyle name="Финансовый 4 8 3" xfId="3952"/>
    <cellStyle name="Финансовый 4 8 3 10" xfId="3953"/>
    <cellStyle name="Финансовый 4 8 3 11" xfId="3954"/>
    <cellStyle name="Финансовый 4 8 3 2" xfId="3955"/>
    <cellStyle name="Финансовый 4 8 3 2 10" xfId="3956"/>
    <cellStyle name="Финансовый 4 8 3 2 11" xfId="3957"/>
    <cellStyle name="Финансовый 4 8 3 2 12" xfId="3958"/>
    <cellStyle name="Финансовый 4 8 3 2 2" xfId="3959"/>
    <cellStyle name="Финансовый 4 8 3 2 2 10" xfId="3960"/>
    <cellStyle name="Финансовый 4 8 3 2 2 2" xfId="3961"/>
    <cellStyle name="Финансовый 4 8 3 2 2 2 2" xfId="3962"/>
    <cellStyle name="Финансовый 4 8 3 2 2 2 3" xfId="3963"/>
    <cellStyle name="Финансовый 4 8 3 2 2 2 4" xfId="3964"/>
    <cellStyle name="Финансовый 4 8 3 2 2 2 5" xfId="3965"/>
    <cellStyle name="Финансовый 4 8 3 2 2 2 6" xfId="3966"/>
    <cellStyle name="Финансовый 4 8 3 2 2 2 7" xfId="3967"/>
    <cellStyle name="Финансовый 4 8 3 2 2 2 8" xfId="3968"/>
    <cellStyle name="Финансовый 4 8 3 2 2 2 9" xfId="3969"/>
    <cellStyle name="Финансовый 4 8 3 2 2 3" xfId="3970"/>
    <cellStyle name="Финансовый 4 8 3 2 2 4" xfId="3971"/>
    <cellStyle name="Финансовый 4 8 3 2 2 5" xfId="3972"/>
    <cellStyle name="Финансовый 4 8 3 2 2 6" xfId="3973"/>
    <cellStyle name="Финансовый 4 8 3 2 2 7" xfId="3974"/>
    <cellStyle name="Финансовый 4 8 3 2 2 8" xfId="3975"/>
    <cellStyle name="Финансовый 4 8 3 2 2 9" xfId="3976"/>
    <cellStyle name="Финансовый 4 8 3 2 3" xfId="3977"/>
    <cellStyle name="Финансовый 4 8 3 2 3 10" xfId="3978"/>
    <cellStyle name="Финансовый 4 8 3 2 3 11" xfId="3979"/>
    <cellStyle name="Финансовый 4 8 3 2 3 12" xfId="3980"/>
    <cellStyle name="Финансовый 4 8 3 2 3 13" xfId="3981"/>
    <cellStyle name="Финансовый 4 8 3 2 3 14" xfId="3982"/>
    <cellStyle name="Финансовый 4 8 3 2 3 2" xfId="3983"/>
    <cellStyle name="Финансовый 4 8 3 2 3 2 10" xfId="3984"/>
    <cellStyle name="Финансовый 4 8 3 2 3 2 2" xfId="3985"/>
    <cellStyle name="Финансовый 4 8 3 2 3 2 2 2" xfId="3986"/>
    <cellStyle name="Финансовый 4 8 3 2 3 2 2 3" xfId="3987"/>
    <cellStyle name="Финансовый 4 8 3 2 3 2 2 4" xfId="3988"/>
    <cellStyle name="Финансовый 4 8 3 2 3 2 2 5" xfId="3989"/>
    <cellStyle name="Финансовый 4 8 3 2 3 2 2 6" xfId="3990"/>
    <cellStyle name="Финансовый 4 8 3 2 3 2 2 7" xfId="3991"/>
    <cellStyle name="Финансовый 4 8 3 2 3 2 2 8" xfId="3992"/>
    <cellStyle name="Финансовый 4 8 3 2 3 2 2 9" xfId="3993"/>
    <cellStyle name="Финансовый 4 8 3 2 3 2 3" xfId="3994"/>
    <cellStyle name="Финансовый 4 8 3 2 3 2 4" xfId="3995"/>
    <cellStyle name="Финансовый 4 8 3 2 3 2 5" xfId="3996"/>
    <cellStyle name="Финансовый 4 8 3 2 3 2 6" xfId="3997"/>
    <cellStyle name="Финансовый 4 8 3 2 3 2 7" xfId="3998"/>
    <cellStyle name="Финансовый 4 8 3 2 3 2 8" xfId="3999"/>
    <cellStyle name="Финансовый 4 8 3 2 3 2 9" xfId="4000"/>
    <cellStyle name="Финансовый 4 8 3 2 3 3" xfId="4001"/>
    <cellStyle name="Финансовый 4 8 3 2 3 3 10" xfId="4002"/>
    <cellStyle name="Финансовый 4 8 3 2 3 3 2" xfId="4003"/>
    <cellStyle name="Финансовый 4 8 3 2 3 3 2 2" xfId="4004"/>
    <cellStyle name="Финансовый 4 8 3 2 3 3 2 3" xfId="4005"/>
    <cellStyle name="Финансовый 4 8 3 2 3 3 2 4" xfId="4006"/>
    <cellStyle name="Финансовый 4 8 3 2 3 3 2 5" xfId="4007"/>
    <cellStyle name="Финансовый 4 8 3 2 3 3 2 6" xfId="4008"/>
    <cellStyle name="Финансовый 4 8 3 2 3 3 2 7" xfId="4009"/>
    <cellStyle name="Финансовый 4 8 3 2 3 3 2 8" xfId="4010"/>
    <cellStyle name="Финансовый 4 8 3 2 3 3 2 9" xfId="4011"/>
    <cellStyle name="Финансовый 4 8 3 2 3 3 3" xfId="4012"/>
    <cellStyle name="Финансовый 4 8 3 2 3 3 4" xfId="4013"/>
    <cellStyle name="Финансовый 4 8 3 2 3 3 5" xfId="4014"/>
    <cellStyle name="Финансовый 4 8 3 2 3 3 6" xfId="4015"/>
    <cellStyle name="Финансовый 4 8 3 2 3 3 7" xfId="4016"/>
    <cellStyle name="Финансовый 4 8 3 2 3 3 8" xfId="4017"/>
    <cellStyle name="Финансовый 4 8 3 2 3 3 9" xfId="4018"/>
    <cellStyle name="Финансовый 4 8 3 2 3 4" xfId="4019"/>
    <cellStyle name="Финансовый 4 8 3 2 3 4 10" xfId="4020"/>
    <cellStyle name="Финансовый 4 8 3 2 3 4 2" xfId="4021"/>
    <cellStyle name="Финансовый 4 8 3 2 3 4 2 2" xfId="4022"/>
    <cellStyle name="Финансовый 4 8 3 2 3 4 2 3" xfId="4023"/>
    <cellStyle name="Финансовый 4 8 3 2 3 4 2 4" xfId="4024"/>
    <cellStyle name="Финансовый 4 8 3 2 3 4 2 5" xfId="4025"/>
    <cellStyle name="Финансовый 4 8 3 2 3 4 2 6" xfId="4026"/>
    <cellStyle name="Финансовый 4 8 3 2 3 4 2 7" xfId="4027"/>
    <cellStyle name="Финансовый 4 8 3 2 3 4 2 8" xfId="4028"/>
    <cellStyle name="Финансовый 4 8 3 2 3 4 2 9" xfId="4029"/>
    <cellStyle name="Финансовый 4 8 3 2 3 4 3" xfId="4030"/>
    <cellStyle name="Финансовый 4 8 3 2 3 4 4" xfId="4031"/>
    <cellStyle name="Финансовый 4 8 3 2 3 4 5" xfId="4032"/>
    <cellStyle name="Финансовый 4 8 3 2 3 4 6" xfId="4033"/>
    <cellStyle name="Финансовый 4 8 3 2 3 4 7" xfId="4034"/>
    <cellStyle name="Финансовый 4 8 3 2 3 4 8" xfId="4035"/>
    <cellStyle name="Финансовый 4 8 3 2 3 4 9" xfId="4036"/>
    <cellStyle name="Финансовый 4 8 3 2 3 5" xfId="4037"/>
    <cellStyle name="Финансовый 4 8 3 2 3 5 10" xfId="4038"/>
    <cellStyle name="Финансовый 4 8 3 2 3 5 2" xfId="4039"/>
    <cellStyle name="Финансовый 4 8 3 2 3 5 2 2" xfId="4040"/>
    <cellStyle name="Финансовый 4 8 3 2 3 5 2 3" xfId="4041"/>
    <cellStyle name="Финансовый 4 8 3 2 3 5 2 4" xfId="4042"/>
    <cellStyle name="Финансовый 4 8 3 2 3 5 2 5" xfId="4043"/>
    <cellStyle name="Финансовый 4 8 3 2 3 5 2 6" xfId="4044"/>
    <cellStyle name="Финансовый 4 8 3 2 3 5 2 7" xfId="4045"/>
    <cellStyle name="Финансовый 4 8 3 2 3 5 2 8" xfId="4046"/>
    <cellStyle name="Финансовый 4 8 3 2 3 5 2 9" xfId="4047"/>
    <cellStyle name="Финансовый 4 8 3 2 3 5 3" xfId="4048"/>
    <cellStyle name="Финансовый 4 8 3 2 3 5 4" xfId="4049"/>
    <cellStyle name="Финансовый 4 8 3 2 3 5 5" xfId="4050"/>
    <cellStyle name="Финансовый 4 8 3 2 3 5 6" xfId="4051"/>
    <cellStyle name="Финансовый 4 8 3 2 3 5 7" xfId="4052"/>
    <cellStyle name="Финансовый 4 8 3 2 3 5 8" xfId="4053"/>
    <cellStyle name="Финансовый 4 8 3 2 3 5 9" xfId="4054"/>
    <cellStyle name="Финансовый 4 8 3 2 3 6" xfId="4055"/>
    <cellStyle name="Финансовый 4 8 3 2 3 6 2" xfId="4056"/>
    <cellStyle name="Финансовый 4 8 3 2 3 6 3" xfId="4057"/>
    <cellStyle name="Финансовый 4 8 3 2 3 6 4" xfId="4058"/>
    <cellStyle name="Финансовый 4 8 3 2 3 6 5" xfId="4059"/>
    <cellStyle name="Финансовый 4 8 3 2 3 6 6" xfId="4060"/>
    <cellStyle name="Финансовый 4 8 3 2 3 6 7" xfId="4061"/>
    <cellStyle name="Финансовый 4 8 3 2 3 6 8" xfId="4062"/>
    <cellStyle name="Финансовый 4 8 3 2 3 6 9" xfId="4063"/>
    <cellStyle name="Финансовый 4 8 3 2 3 7" xfId="4064"/>
    <cellStyle name="Финансовый 4 8 3 2 3 8" xfId="4065"/>
    <cellStyle name="Финансовый 4 8 3 2 3 9" xfId="4066"/>
    <cellStyle name="Финансовый 4 8 3 2 4" xfId="4067"/>
    <cellStyle name="Финансовый 4 8 3 2 4 2" xfId="4068"/>
    <cellStyle name="Финансовый 4 8 3 2 4 3" xfId="4069"/>
    <cellStyle name="Финансовый 4 8 3 2 4 4" xfId="4070"/>
    <cellStyle name="Финансовый 4 8 3 2 4 5" xfId="4071"/>
    <cellStyle name="Финансовый 4 8 3 2 4 6" xfId="4072"/>
    <cellStyle name="Финансовый 4 8 3 2 4 7" xfId="4073"/>
    <cellStyle name="Финансовый 4 8 3 2 4 8" xfId="4074"/>
    <cellStyle name="Финансовый 4 8 3 2 4 9" xfId="4075"/>
    <cellStyle name="Финансовый 4 8 3 2 5" xfId="4076"/>
    <cellStyle name="Финансовый 4 8 3 2 6" xfId="4077"/>
    <cellStyle name="Финансовый 4 8 3 2 7" xfId="4078"/>
    <cellStyle name="Финансовый 4 8 3 2 8" xfId="4079"/>
    <cellStyle name="Финансовый 4 8 3 2 9" xfId="4080"/>
    <cellStyle name="Финансовый 4 8 3 3" xfId="4081"/>
    <cellStyle name="Финансовый 4 8 3 3 2" xfId="4082"/>
    <cellStyle name="Финансовый 4 8 3 3 3" xfId="4083"/>
    <cellStyle name="Финансовый 4 8 3 3 4" xfId="4084"/>
    <cellStyle name="Финансовый 4 8 3 3 5" xfId="4085"/>
    <cellStyle name="Финансовый 4 8 3 3 6" xfId="4086"/>
    <cellStyle name="Финансовый 4 8 3 3 7" xfId="4087"/>
    <cellStyle name="Финансовый 4 8 3 3 8" xfId="4088"/>
    <cellStyle name="Финансовый 4 8 3 3 9" xfId="4089"/>
    <cellStyle name="Финансовый 4 8 3 4" xfId="4090"/>
    <cellStyle name="Финансовый 4 8 3 5" xfId="4091"/>
    <cellStyle name="Финансовый 4 8 3 6" xfId="4092"/>
    <cellStyle name="Финансовый 4 8 3 7" xfId="4093"/>
    <cellStyle name="Финансовый 4 8 3 8" xfId="4094"/>
    <cellStyle name="Финансовый 4 8 3 9" xfId="4095"/>
    <cellStyle name="Финансовый 4 8 4" xfId="4096"/>
    <cellStyle name="Финансовый 4 8 4 2" xfId="4097"/>
    <cellStyle name="Финансовый 4 8 4 3" xfId="4098"/>
    <cellStyle name="Финансовый 4 8 4 4" xfId="4099"/>
    <cellStyle name="Финансовый 4 8 4 5" xfId="4100"/>
    <cellStyle name="Финансовый 4 8 4 6" xfId="4101"/>
    <cellStyle name="Финансовый 4 8 4 7" xfId="4102"/>
    <cellStyle name="Финансовый 4 8 4 8" xfId="4103"/>
    <cellStyle name="Финансовый 4 8 4 9" xfId="4104"/>
    <cellStyle name="Финансовый 4 8 5" xfId="4105"/>
    <cellStyle name="Финансовый 4 8 6" xfId="4106"/>
    <cellStyle name="Финансовый 4 8 7" xfId="4107"/>
    <cellStyle name="Финансовый 4 8 8" xfId="4108"/>
    <cellStyle name="Финансовый 4 8 9" xfId="4109"/>
    <cellStyle name="Финансовый 4 9" xfId="4110"/>
    <cellStyle name="Финансовый 4 9 2" xfId="4111"/>
    <cellStyle name="Финансовый 4 9 3" xfId="4112"/>
    <cellStyle name="Финансовый 4 9 4" xfId="4113"/>
    <cellStyle name="Финансовый 4 9 5" xfId="4114"/>
    <cellStyle name="Финансовый 4 9 6" xfId="4115"/>
    <cellStyle name="Финансовый 4 9 7" xfId="4116"/>
    <cellStyle name="Финансовый 4 9 8" xfId="4117"/>
    <cellStyle name="Финансовый 4 9 9" xfId="4118"/>
    <cellStyle name="Финансовый 5" xfId="4119"/>
    <cellStyle name="Финансовый 5 2" xfId="4120"/>
    <cellStyle name="Финансовый 5 2 10" xfId="4121"/>
    <cellStyle name="Финансовый 5 2 11" xfId="4122"/>
    <cellStyle name="Финансовый 5 2 2" xfId="4123"/>
    <cellStyle name="Финансовый 5 2 2 10" xfId="4124"/>
    <cellStyle name="Финансовый 5 2 2 2" xfId="4125"/>
    <cellStyle name="Финансовый 5 2 2 2 2" xfId="4126"/>
    <cellStyle name="Финансовый 5 2 2 2 3" xfId="4127"/>
    <cellStyle name="Финансовый 5 2 2 2 4" xfId="4128"/>
    <cellStyle name="Финансовый 5 2 2 2 5" xfId="4129"/>
    <cellStyle name="Финансовый 5 2 2 2 6" xfId="4130"/>
    <cellStyle name="Финансовый 5 2 2 2 7" xfId="4131"/>
    <cellStyle name="Финансовый 5 2 2 2 8" xfId="4132"/>
    <cellStyle name="Финансовый 5 2 2 2 9" xfId="4133"/>
    <cellStyle name="Финансовый 5 2 2 3" xfId="4134"/>
    <cellStyle name="Финансовый 5 2 2 4" xfId="4135"/>
    <cellStyle name="Финансовый 5 2 2 5" xfId="4136"/>
    <cellStyle name="Финансовый 5 2 2 6" xfId="4137"/>
    <cellStyle name="Финансовый 5 2 2 7" xfId="4138"/>
    <cellStyle name="Финансовый 5 2 2 8" xfId="4139"/>
    <cellStyle name="Финансовый 5 2 2 9" xfId="4140"/>
    <cellStyle name="Финансовый 5 2 3" xfId="4141"/>
    <cellStyle name="Финансовый 5 2 3 2" xfId="4142"/>
    <cellStyle name="Финансовый 5 2 3 3" xfId="4143"/>
    <cellStyle name="Финансовый 5 2 3 4" xfId="4144"/>
    <cellStyle name="Финансовый 5 2 3 5" xfId="4145"/>
    <cellStyle name="Финансовый 5 2 3 6" xfId="4146"/>
    <cellStyle name="Финансовый 5 2 3 7" xfId="4147"/>
    <cellStyle name="Финансовый 5 2 3 8" xfId="4148"/>
    <cellStyle name="Финансовый 5 2 3 9" xfId="4149"/>
    <cellStyle name="Финансовый 5 2 4" xfId="4150"/>
    <cellStyle name="Финансовый 5 2 5" xfId="4151"/>
    <cellStyle name="Финансовый 5 2 6" xfId="4152"/>
    <cellStyle name="Финансовый 5 2 7" xfId="4153"/>
    <cellStyle name="Финансовый 5 2 8" xfId="4154"/>
    <cellStyle name="Финансовый 5 2 9" xfId="4155"/>
    <cellStyle name="Финансовый 5 3" xfId="4156"/>
    <cellStyle name="Финансовый 6" xfId="4157"/>
    <cellStyle name="Финансовый 6 10" xfId="4158"/>
    <cellStyle name="Финансовый 6 11" xfId="4159"/>
    <cellStyle name="Финансовый 6 2" xfId="4160"/>
    <cellStyle name="Финансовый 6 2 10" xfId="4161"/>
    <cellStyle name="Финансовый 6 2 2" xfId="4162"/>
    <cellStyle name="Финансовый 6 2 2 2" xfId="4163"/>
    <cellStyle name="Финансовый 6 2 2 3" xfId="4164"/>
    <cellStyle name="Финансовый 6 2 2 4" xfId="4165"/>
    <cellStyle name="Финансовый 6 2 2 5" xfId="4166"/>
    <cellStyle name="Финансовый 6 2 2 6" xfId="4167"/>
    <cellStyle name="Финансовый 6 2 2 7" xfId="4168"/>
    <cellStyle name="Финансовый 6 2 2 8" xfId="4169"/>
    <cellStyle name="Финансовый 6 2 2 9" xfId="4170"/>
    <cellStyle name="Финансовый 6 2 3" xfId="4171"/>
    <cellStyle name="Финансовый 6 2 4" xfId="4172"/>
    <cellStyle name="Финансовый 6 2 5" xfId="4173"/>
    <cellStyle name="Финансовый 6 2 6" xfId="4174"/>
    <cellStyle name="Финансовый 6 2 7" xfId="4175"/>
    <cellStyle name="Финансовый 6 2 8" xfId="4176"/>
    <cellStyle name="Финансовый 6 2 9" xfId="4177"/>
    <cellStyle name="Финансовый 6 3" xfId="4178"/>
    <cellStyle name="Финансовый 6 3 2" xfId="4179"/>
    <cellStyle name="Финансовый 6 3 3" xfId="4180"/>
    <cellStyle name="Финансовый 6 3 4" xfId="4181"/>
    <cellStyle name="Финансовый 6 3 5" xfId="4182"/>
    <cellStyle name="Финансовый 6 3 6" xfId="4183"/>
    <cellStyle name="Финансовый 6 3 7" xfId="4184"/>
    <cellStyle name="Финансовый 6 3 8" xfId="4185"/>
    <cellStyle name="Финансовый 6 3 9" xfId="4186"/>
    <cellStyle name="Финансовый 6 4" xfId="4187"/>
    <cellStyle name="Финансовый 6 5" xfId="4188"/>
    <cellStyle name="Финансовый 6 6" xfId="4189"/>
    <cellStyle name="Финансовый 6 7" xfId="4190"/>
    <cellStyle name="Финансовый 6 8" xfId="4191"/>
    <cellStyle name="Финансовый 6 9" xfId="4192"/>
    <cellStyle name="Финансовый 7" xfId="4193"/>
    <cellStyle name="Финансовый 7 10" xfId="4194"/>
    <cellStyle name="Финансовый 7 11" xfId="4195"/>
    <cellStyle name="Финансовый 7 12" xfId="4196"/>
    <cellStyle name="Финансовый 7 13" xfId="4197"/>
    <cellStyle name="Финансовый 7 14" xfId="4198"/>
    <cellStyle name="Финансовый 7 15" xfId="4199"/>
    <cellStyle name="Финансовый 7 2" xfId="4200"/>
    <cellStyle name="Финансовый 7 2 10" xfId="4201"/>
    <cellStyle name="Финансовый 7 2 11" xfId="4202"/>
    <cellStyle name="Финансовый 7 2 2" xfId="4203"/>
    <cellStyle name="Финансовый 7 2 2 10" xfId="4204"/>
    <cellStyle name="Финансовый 7 2 2 2" xfId="4205"/>
    <cellStyle name="Финансовый 7 2 2 2 2" xfId="4206"/>
    <cellStyle name="Финансовый 7 2 2 2 3" xfId="4207"/>
    <cellStyle name="Финансовый 7 2 2 2 4" xfId="4208"/>
    <cellStyle name="Финансовый 7 2 2 2 5" xfId="4209"/>
    <cellStyle name="Финансовый 7 2 2 2 6" xfId="4210"/>
    <cellStyle name="Финансовый 7 2 2 2 7" xfId="4211"/>
    <cellStyle name="Финансовый 7 2 2 2 8" xfId="4212"/>
    <cellStyle name="Финансовый 7 2 2 2 9" xfId="4213"/>
    <cellStyle name="Финансовый 7 2 2 3" xfId="4214"/>
    <cellStyle name="Финансовый 7 2 2 4" xfId="4215"/>
    <cellStyle name="Финансовый 7 2 2 5" xfId="4216"/>
    <cellStyle name="Финансовый 7 2 2 6" xfId="4217"/>
    <cellStyle name="Финансовый 7 2 2 7" xfId="4218"/>
    <cellStyle name="Финансовый 7 2 2 8" xfId="4219"/>
    <cellStyle name="Финансовый 7 2 2 9" xfId="4220"/>
    <cellStyle name="Финансовый 7 2 3" xfId="4221"/>
    <cellStyle name="Финансовый 7 2 3 2" xfId="4222"/>
    <cellStyle name="Финансовый 7 2 3 3" xfId="4223"/>
    <cellStyle name="Финансовый 7 2 3 4" xfId="4224"/>
    <cellStyle name="Финансовый 7 2 3 5" xfId="4225"/>
    <cellStyle name="Финансовый 7 2 3 6" xfId="4226"/>
    <cellStyle name="Финансовый 7 2 3 7" xfId="4227"/>
    <cellStyle name="Финансовый 7 2 3 8" xfId="4228"/>
    <cellStyle name="Финансовый 7 2 3 9" xfId="4229"/>
    <cellStyle name="Финансовый 7 2 4" xfId="4230"/>
    <cellStyle name="Финансовый 7 2 5" xfId="4231"/>
    <cellStyle name="Финансовый 7 2 6" xfId="4232"/>
    <cellStyle name="Финансовый 7 2 7" xfId="4233"/>
    <cellStyle name="Финансовый 7 2 8" xfId="4234"/>
    <cellStyle name="Финансовый 7 2 9" xfId="4235"/>
    <cellStyle name="Финансовый 7 3" xfId="4236"/>
    <cellStyle name="Финансовый 7 3 10" xfId="4237"/>
    <cellStyle name="Финансовый 7 3 11" xfId="4238"/>
    <cellStyle name="Финансовый 7 3 2" xfId="4239"/>
    <cellStyle name="Финансовый 7 3 2 10" xfId="4240"/>
    <cellStyle name="Финансовый 7 3 2 2" xfId="4241"/>
    <cellStyle name="Финансовый 7 3 2 2 2" xfId="4242"/>
    <cellStyle name="Финансовый 7 3 2 2 3" xfId="4243"/>
    <cellStyle name="Финансовый 7 3 2 2 4" xfId="4244"/>
    <cellStyle name="Финансовый 7 3 2 2 5" xfId="4245"/>
    <cellStyle name="Финансовый 7 3 2 2 6" xfId="4246"/>
    <cellStyle name="Финансовый 7 3 2 2 7" xfId="4247"/>
    <cellStyle name="Финансовый 7 3 2 2 8" xfId="4248"/>
    <cellStyle name="Финансовый 7 3 2 2 9" xfId="4249"/>
    <cellStyle name="Финансовый 7 3 2 3" xfId="4250"/>
    <cellStyle name="Финансовый 7 3 2 4" xfId="4251"/>
    <cellStyle name="Финансовый 7 3 2 5" xfId="4252"/>
    <cellStyle name="Финансовый 7 3 2 6" xfId="4253"/>
    <cellStyle name="Финансовый 7 3 2 7" xfId="4254"/>
    <cellStyle name="Финансовый 7 3 2 8" xfId="4255"/>
    <cellStyle name="Финансовый 7 3 2 9" xfId="4256"/>
    <cellStyle name="Финансовый 7 3 3" xfId="4257"/>
    <cellStyle name="Финансовый 7 3 3 2" xfId="4258"/>
    <cellStyle name="Финансовый 7 3 3 3" xfId="4259"/>
    <cellStyle name="Финансовый 7 3 3 4" xfId="4260"/>
    <cellStyle name="Финансовый 7 3 3 5" xfId="4261"/>
    <cellStyle name="Финансовый 7 3 3 6" xfId="4262"/>
    <cellStyle name="Финансовый 7 3 3 7" xfId="4263"/>
    <cellStyle name="Финансовый 7 3 3 8" xfId="4264"/>
    <cellStyle name="Финансовый 7 3 3 9" xfId="4265"/>
    <cellStyle name="Финансовый 7 3 4" xfId="4266"/>
    <cellStyle name="Финансовый 7 3 5" xfId="4267"/>
    <cellStyle name="Финансовый 7 3 6" xfId="4268"/>
    <cellStyle name="Финансовый 7 3 7" xfId="4269"/>
    <cellStyle name="Финансовый 7 3 8" xfId="4270"/>
    <cellStyle name="Финансовый 7 3 9" xfId="4271"/>
    <cellStyle name="Финансовый 7 4" xfId="4272"/>
    <cellStyle name="Финансовый 7 4 10" xfId="4273"/>
    <cellStyle name="Финансовый 7 4 11" xfId="4274"/>
    <cellStyle name="Финансовый 7 4 12" xfId="4275"/>
    <cellStyle name="Финансовый 7 4 2" xfId="4276"/>
    <cellStyle name="Финансовый 7 4 2 10" xfId="4277"/>
    <cellStyle name="Финансовый 7 4 2 11" xfId="4278"/>
    <cellStyle name="Финансовый 7 4 2 12" xfId="4279"/>
    <cellStyle name="Финансовый 7 4 2 2" xfId="4280"/>
    <cellStyle name="Финансовый 7 4 2 2 10" xfId="4281"/>
    <cellStyle name="Финансовый 7 4 2 2 11" xfId="4282"/>
    <cellStyle name="Финансовый 7 4 2 2 12" xfId="4283"/>
    <cellStyle name="Финансовый 7 4 2 2 13" xfId="4284"/>
    <cellStyle name="Финансовый 7 4 2 2 2" xfId="4285"/>
    <cellStyle name="Финансовый 7 4 2 2 2 10" xfId="4286"/>
    <cellStyle name="Финансовый 7 4 2 2 2 11" xfId="4287"/>
    <cellStyle name="Финансовый 7 4 2 2 2 2" xfId="4288"/>
    <cellStyle name="Финансовый 7 4 2 2 2 2 10" xfId="4289"/>
    <cellStyle name="Финансовый 7 4 2 2 2 2 2" xfId="4290"/>
    <cellStyle name="Финансовый 7 4 2 2 2 2 2 2" xfId="4291"/>
    <cellStyle name="Финансовый 7 4 2 2 2 2 2 3" xfId="4292"/>
    <cellStyle name="Финансовый 7 4 2 2 2 2 2 4" xfId="4293"/>
    <cellStyle name="Финансовый 7 4 2 2 2 2 2 5" xfId="4294"/>
    <cellStyle name="Финансовый 7 4 2 2 2 2 2 6" xfId="4295"/>
    <cellStyle name="Финансовый 7 4 2 2 2 2 2 7" xfId="4296"/>
    <cellStyle name="Финансовый 7 4 2 2 2 2 2 8" xfId="4297"/>
    <cellStyle name="Финансовый 7 4 2 2 2 2 2 9" xfId="4298"/>
    <cellStyle name="Финансовый 7 4 2 2 2 2 3" xfId="4299"/>
    <cellStyle name="Финансовый 7 4 2 2 2 2 4" xfId="4300"/>
    <cellStyle name="Финансовый 7 4 2 2 2 2 5" xfId="4301"/>
    <cellStyle name="Финансовый 7 4 2 2 2 2 6" xfId="4302"/>
    <cellStyle name="Финансовый 7 4 2 2 2 2 7" xfId="4303"/>
    <cellStyle name="Финансовый 7 4 2 2 2 2 8" xfId="4304"/>
    <cellStyle name="Финансовый 7 4 2 2 2 2 9" xfId="4305"/>
    <cellStyle name="Финансовый 7 4 2 2 2 3" xfId="4306"/>
    <cellStyle name="Финансовый 7 4 2 2 2 3 2" xfId="4307"/>
    <cellStyle name="Финансовый 7 4 2 2 2 3 3" xfId="4308"/>
    <cellStyle name="Финансовый 7 4 2 2 2 3 4" xfId="4309"/>
    <cellStyle name="Финансовый 7 4 2 2 2 3 5" xfId="4310"/>
    <cellStyle name="Финансовый 7 4 2 2 2 3 6" xfId="4311"/>
    <cellStyle name="Финансовый 7 4 2 2 2 3 7" xfId="4312"/>
    <cellStyle name="Финансовый 7 4 2 2 2 3 8" xfId="4313"/>
    <cellStyle name="Финансовый 7 4 2 2 2 3 9" xfId="4314"/>
    <cellStyle name="Финансовый 7 4 2 2 2 4" xfId="4315"/>
    <cellStyle name="Финансовый 7 4 2 2 2 5" xfId="4316"/>
    <cellStyle name="Финансовый 7 4 2 2 2 6" xfId="4317"/>
    <cellStyle name="Финансовый 7 4 2 2 2 7" xfId="4318"/>
    <cellStyle name="Финансовый 7 4 2 2 2 8" xfId="4319"/>
    <cellStyle name="Финансовый 7 4 2 2 2 9" xfId="4320"/>
    <cellStyle name="Финансовый 7 4 2 2 3" xfId="4321"/>
    <cellStyle name="Финансовый 7 4 2 2 3 10" xfId="4322"/>
    <cellStyle name="Финансовый 7 4 2 2 3 11" xfId="4323"/>
    <cellStyle name="Финансовый 7 4 2 2 3 12" xfId="4324"/>
    <cellStyle name="Финансовый 7 4 2 2 3 2" xfId="4325"/>
    <cellStyle name="Финансовый 7 4 2 2 3 2 10" xfId="4326"/>
    <cellStyle name="Финансовый 7 4 2 2 3 2 11" xfId="4327"/>
    <cellStyle name="Финансовый 7 4 2 2 3 2 12" xfId="4328"/>
    <cellStyle name="Финансовый 7 4 2 2 3 2 13" xfId="4329"/>
    <cellStyle name="Финансовый 7 4 2 2 3 2 2" xfId="4330"/>
    <cellStyle name="Финансовый 7 4 2 2 3 2 2 10" xfId="4331"/>
    <cellStyle name="Финансовый 7 4 2 2 3 2 2 2" xfId="4332"/>
    <cellStyle name="Финансовый 7 4 2 2 3 2 2 2 2" xfId="4333"/>
    <cellStyle name="Финансовый 7 4 2 2 3 2 2 2 3" xfId="4334"/>
    <cellStyle name="Финансовый 7 4 2 2 3 2 2 2 4" xfId="4335"/>
    <cellStyle name="Финансовый 7 4 2 2 3 2 2 2 5" xfId="4336"/>
    <cellStyle name="Финансовый 7 4 2 2 3 2 2 2 6" xfId="4337"/>
    <cellStyle name="Финансовый 7 4 2 2 3 2 2 2 7" xfId="4338"/>
    <cellStyle name="Финансовый 7 4 2 2 3 2 2 2 8" xfId="4339"/>
    <cellStyle name="Финансовый 7 4 2 2 3 2 2 2 9" xfId="4340"/>
    <cellStyle name="Финансовый 7 4 2 2 3 2 2 3" xfId="4341"/>
    <cellStyle name="Финансовый 7 4 2 2 3 2 2 4" xfId="4342"/>
    <cellStyle name="Финансовый 7 4 2 2 3 2 2 5" xfId="4343"/>
    <cellStyle name="Финансовый 7 4 2 2 3 2 2 6" xfId="4344"/>
    <cellStyle name="Финансовый 7 4 2 2 3 2 2 7" xfId="4345"/>
    <cellStyle name="Финансовый 7 4 2 2 3 2 2 8" xfId="4346"/>
    <cellStyle name="Финансовый 7 4 2 2 3 2 2 9" xfId="4347"/>
    <cellStyle name="Финансовый 7 4 2 2 3 2 3" xfId="4348"/>
    <cellStyle name="Финансовый 7 4 2 2 3 2 3 10" xfId="4349"/>
    <cellStyle name="Финансовый 7 4 2 2 3 2 3 2" xfId="4350"/>
    <cellStyle name="Финансовый 7 4 2 2 3 2 3 2 2" xfId="4351"/>
    <cellStyle name="Финансовый 7 4 2 2 3 2 3 2 3" xfId="4352"/>
    <cellStyle name="Финансовый 7 4 2 2 3 2 3 2 4" xfId="4353"/>
    <cellStyle name="Финансовый 7 4 2 2 3 2 3 2 5" xfId="4354"/>
    <cellStyle name="Финансовый 7 4 2 2 3 2 3 2 6" xfId="4355"/>
    <cellStyle name="Финансовый 7 4 2 2 3 2 3 2 7" xfId="4356"/>
    <cellStyle name="Финансовый 7 4 2 2 3 2 3 2 8" xfId="4357"/>
    <cellStyle name="Финансовый 7 4 2 2 3 2 3 2 9" xfId="4358"/>
    <cellStyle name="Финансовый 7 4 2 2 3 2 3 3" xfId="4359"/>
    <cellStyle name="Финансовый 7 4 2 2 3 2 3 4" xfId="4360"/>
    <cellStyle name="Финансовый 7 4 2 2 3 2 3 5" xfId="4361"/>
    <cellStyle name="Финансовый 7 4 2 2 3 2 3 6" xfId="4362"/>
    <cellStyle name="Финансовый 7 4 2 2 3 2 3 7" xfId="4363"/>
    <cellStyle name="Финансовый 7 4 2 2 3 2 3 8" xfId="4364"/>
    <cellStyle name="Финансовый 7 4 2 2 3 2 3 9" xfId="4365"/>
    <cellStyle name="Финансовый 7 4 2 2 3 2 4" xfId="4366"/>
    <cellStyle name="Финансовый 7 4 2 2 3 2 4 10" xfId="4367"/>
    <cellStyle name="Финансовый 7 4 2 2 3 2 4 2" xfId="4368"/>
    <cellStyle name="Финансовый 7 4 2 2 3 2 4 2 2" xfId="4369"/>
    <cellStyle name="Финансовый 7 4 2 2 3 2 4 2 3" xfId="4370"/>
    <cellStyle name="Финансовый 7 4 2 2 3 2 4 2 4" xfId="4371"/>
    <cellStyle name="Финансовый 7 4 2 2 3 2 4 2 5" xfId="4372"/>
    <cellStyle name="Финансовый 7 4 2 2 3 2 4 2 6" xfId="4373"/>
    <cellStyle name="Финансовый 7 4 2 2 3 2 4 2 7" xfId="4374"/>
    <cellStyle name="Финансовый 7 4 2 2 3 2 4 2 8" xfId="4375"/>
    <cellStyle name="Финансовый 7 4 2 2 3 2 4 2 9" xfId="4376"/>
    <cellStyle name="Финансовый 7 4 2 2 3 2 4 3" xfId="4377"/>
    <cellStyle name="Финансовый 7 4 2 2 3 2 4 4" xfId="4378"/>
    <cellStyle name="Финансовый 7 4 2 2 3 2 4 5" xfId="4379"/>
    <cellStyle name="Финансовый 7 4 2 2 3 2 4 6" xfId="4380"/>
    <cellStyle name="Финансовый 7 4 2 2 3 2 4 7" xfId="4381"/>
    <cellStyle name="Финансовый 7 4 2 2 3 2 4 8" xfId="4382"/>
    <cellStyle name="Финансовый 7 4 2 2 3 2 4 9" xfId="4383"/>
    <cellStyle name="Финансовый 7 4 2 2 3 2 5" xfId="4384"/>
    <cellStyle name="Финансовый 7 4 2 2 3 2 5 2" xfId="4385"/>
    <cellStyle name="Финансовый 7 4 2 2 3 2 5 3" xfId="4386"/>
    <cellStyle name="Финансовый 7 4 2 2 3 2 5 4" xfId="4387"/>
    <cellStyle name="Финансовый 7 4 2 2 3 2 5 5" xfId="4388"/>
    <cellStyle name="Финансовый 7 4 2 2 3 2 5 6" xfId="4389"/>
    <cellStyle name="Финансовый 7 4 2 2 3 2 5 7" xfId="4390"/>
    <cellStyle name="Финансовый 7 4 2 2 3 2 5 8" xfId="4391"/>
    <cellStyle name="Финансовый 7 4 2 2 3 2 5 9" xfId="4392"/>
    <cellStyle name="Финансовый 7 4 2 2 3 2 6" xfId="4393"/>
    <cellStyle name="Финансовый 7 4 2 2 3 2 7" xfId="4394"/>
    <cellStyle name="Финансовый 7 4 2 2 3 2 8" xfId="4395"/>
    <cellStyle name="Финансовый 7 4 2 2 3 2 9" xfId="4396"/>
    <cellStyle name="Финансовый 7 4 2 2 3 3" xfId="4397"/>
    <cellStyle name="Финансовый 7 4 2 2 3 3 10" xfId="4398"/>
    <cellStyle name="Финансовый 7 4 2 2 3 3 2" xfId="4399"/>
    <cellStyle name="Финансовый 7 4 2 2 3 3 2 2" xfId="4400"/>
    <cellStyle name="Финансовый 7 4 2 2 3 3 2 3" xfId="4401"/>
    <cellStyle name="Финансовый 7 4 2 2 3 3 2 4" xfId="4402"/>
    <cellStyle name="Финансовый 7 4 2 2 3 3 2 5" xfId="4403"/>
    <cellStyle name="Финансовый 7 4 2 2 3 3 2 6" xfId="4404"/>
    <cellStyle name="Финансовый 7 4 2 2 3 3 2 7" xfId="4405"/>
    <cellStyle name="Финансовый 7 4 2 2 3 3 2 8" xfId="4406"/>
    <cellStyle name="Финансовый 7 4 2 2 3 3 2 9" xfId="4407"/>
    <cellStyle name="Финансовый 7 4 2 2 3 3 3" xfId="4408"/>
    <cellStyle name="Финансовый 7 4 2 2 3 3 4" xfId="4409"/>
    <cellStyle name="Финансовый 7 4 2 2 3 3 5" xfId="4410"/>
    <cellStyle name="Финансовый 7 4 2 2 3 3 6" xfId="4411"/>
    <cellStyle name="Финансовый 7 4 2 2 3 3 7" xfId="4412"/>
    <cellStyle name="Финансовый 7 4 2 2 3 3 8" xfId="4413"/>
    <cellStyle name="Финансовый 7 4 2 2 3 3 9" xfId="4414"/>
    <cellStyle name="Финансовый 7 4 2 2 3 4" xfId="4415"/>
    <cellStyle name="Финансовый 7 4 2 2 3 4 2" xfId="4416"/>
    <cellStyle name="Финансовый 7 4 2 2 3 4 3" xfId="4417"/>
    <cellStyle name="Финансовый 7 4 2 2 3 4 4" xfId="4418"/>
    <cellStyle name="Финансовый 7 4 2 2 3 4 5" xfId="4419"/>
    <cellStyle name="Финансовый 7 4 2 2 3 4 6" xfId="4420"/>
    <cellStyle name="Финансовый 7 4 2 2 3 4 7" xfId="4421"/>
    <cellStyle name="Финансовый 7 4 2 2 3 4 8" xfId="4422"/>
    <cellStyle name="Финансовый 7 4 2 2 3 4 9" xfId="4423"/>
    <cellStyle name="Финансовый 7 4 2 2 3 5" xfId="4424"/>
    <cellStyle name="Финансовый 7 4 2 2 3 6" xfId="4425"/>
    <cellStyle name="Финансовый 7 4 2 2 3 7" xfId="4426"/>
    <cellStyle name="Финансовый 7 4 2 2 3 8" xfId="4427"/>
    <cellStyle name="Финансовый 7 4 2 2 3 9" xfId="4428"/>
    <cellStyle name="Финансовый 7 4 2 2 4" xfId="4429"/>
    <cellStyle name="Финансовый 7 4 2 2 4 10" xfId="4430"/>
    <cellStyle name="Финансовый 7 4 2 2 4 2" xfId="4431"/>
    <cellStyle name="Финансовый 7 4 2 2 4 2 2" xfId="4432"/>
    <cellStyle name="Финансовый 7 4 2 2 4 2 3" xfId="4433"/>
    <cellStyle name="Финансовый 7 4 2 2 4 2 4" xfId="4434"/>
    <cellStyle name="Финансовый 7 4 2 2 4 2 5" xfId="4435"/>
    <cellStyle name="Финансовый 7 4 2 2 4 2 6" xfId="4436"/>
    <cellStyle name="Финансовый 7 4 2 2 4 2 7" xfId="4437"/>
    <cellStyle name="Финансовый 7 4 2 2 4 2 8" xfId="4438"/>
    <cellStyle name="Финансовый 7 4 2 2 4 2 9" xfId="4439"/>
    <cellStyle name="Финансовый 7 4 2 2 4 3" xfId="4440"/>
    <cellStyle name="Финансовый 7 4 2 2 4 4" xfId="4441"/>
    <cellStyle name="Финансовый 7 4 2 2 4 5" xfId="4442"/>
    <cellStyle name="Финансовый 7 4 2 2 4 6" xfId="4443"/>
    <cellStyle name="Финансовый 7 4 2 2 4 7" xfId="4444"/>
    <cellStyle name="Финансовый 7 4 2 2 4 8" xfId="4445"/>
    <cellStyle name="Финансовый 7 4 2 2 4 9" xfId="4446"/>
    <cellStyle name="Финансовый 7 4 2 2 5" xfId="4447"/>
    <cellStyle name="Финансовый 7 4 2 2 5 2" xfId="4448"/>
    <cellStyle name="Финансовый 7 4 2 2 5 3" xfId="4449"/>
    <cellStyle name="Финансовый 7 4 2 2 5 4" xfId="4450"/>
    <cellStyle name="Финансовый 7 4 2 2 5 5" xfId="4451"/>
    <cellStyle name="Финансовый 7 4 2 2 5 6" xfId="4452"/>
    <cellStyle name="Финансовый 7 4 2 2 5 7" xfId="4453"/>
    <cellStyle name="Финансовый 7 4 2 2 5 8" xfId="4454"/>
    <cellStyle name="Финансовый 7 4 2 2 5 9" xfId="4455"/>
    <cellStyle name="Финансовый 7 4 2 2 6" xfId="4456"/>
    <cellStyle name="Финансовый 7 4 2 2 7" xfId="4457"/>
    <cellStyle name="Финансовый 7 4 2 2 8" xfId="4458"/>
    <cellStyle name="Финансовый 7 4 2 2 9" xfId="4459"/>
    <cellStyle name="Финансовый 7 4 2 3" xfId="4460"/>
    <cellStyle name="Финансовый 7 4 2 3 10" xfId="4461"/>
    <cellStyle name="Финансовый 7 4 2 3 2" xfId="4462"/>
    <cellStyle name="Финансовый 7 4 2 3 2 2" xfId="4463"/>
    <cellStyle name="Финансовый 7 4 2 3 2 3" xfId="4464"/>
    <cellStyle name="Финансовый 7 4 2 3 2 4" xfId="4465"/>
    <cellStyle name="Финансовый 7 4 2 3 2 5" xfId="4466"/>
    <cellStyle name="Финансовый 7 4 2 3 2 6" xfId="4467"/>
    <cellStyle name="Финансовый 7 4 2 3 2 7" xfId="4468"/>
    <cellStyle name="Финансовый 7 4 2 3 2 8" xfId="4469"/>
    <cellStyle name="Финансовый 7 4 2 3 2 9" xfId="4470"/>
    <cellStyle name="Финансовый 7 4 2 3 3" xfId="4471"/>
    <cellStyle name="Финансовый 7 4 2 3 4" xfId="4472"/>
    <cellStyle name="Финансовый 7 4 2 3 5" xfId="4473"/>
    <cellStyle name="Финансовый 7 4 2 3 6" xfId="4474"/>
    <cellStyle name="Финансовый 7 4 2 3 7" xfId="4475"/>
    <cellStyle name="Финансовый 7 4 2 3 8" xfId="4476"/>
    <cellStyle name="Финансовый 7 4 2 3 9" xfId="4477"/>
    <cellStyle name="Финансовый 7 4 2 4" xfId="4478"/>
    <cellStyle name="Финансовый 7 4 2 4 2" xfId="4479"/>
    <cellStyle name="Финансовый 7 4 2 4 3" xfId="4480"/>
    <cellStyle name="Финансовый 7 4 2 4 4" xfId="4481"/>
    <cellStyle name="Финансовый 7 4 2 4 5" xfId="4482"/>
    <cellStyle name="Финансовый 7 4 2 4 6" xfId="4483"/>
    <cellStyle name="Финансовый 7 4 2 4 7" xfId="4484"/>
    <cellStyle name="Финансовый 7 4 2 4 8" xfId="4485"/>
    <cellStyle name="Финансовый 7 4 2 4 9" xfId="4486"/>
    <cellStyle name="Финансовый 7 4 2 5" xfId="4487"/>
    <cellStyle name="Финансовый 7 4 2 6" xfId="4488"/>
    <cellStyle name="Финансовый 7 4 2 7" xfId="4489"/>
    <cellStyle name="Финансовый 7 4 2 8" xfId="4490"/>
    <cellStyle name="Финансовый 7 4 2 9" xfId="4491"/>
    <cellStyle name="Финансовый 7 4 3" xfId="4492"/>
    <cellStyle name="Финансовый 7 4 3 10" xfId="4493"/>
    <cellStyle name="Финансовый 7 4 3 2" xfId="4494"/>
    <cellStyle name="Финансовый 7 4 3 2 2" xfId="4495"/>
    <cellStyle name="Финансовый 7 4 3 2 3" xfId="4496"/>
    <cellStyle name="Финансовый 7 4 3 2 4" xfId="4497"/>
    <cellStyle name="Финансовый 7 4 3 2 5" xfId="4498"/>
    <cellStyle name="Финансовый 7 4 3 2 6" xfId="4499"/>
    <cellStyle name="Финансовый 7 4 3 2 7" xfId="4500"/>
    <cellStyle name="Финансовый 7 4 3 2 8" xfId="4501"/>
    <cellStyle name="Финансовый 7 4 3 2 9" xfId="4502"/>
    <cellStyle name="Финансовый 7 4 3 3" xfId="4503"/>
    <cellStyle name="Финансовый 7 4 3 4" xfId="4504"/>
    <cellStyle name="Финансовый 7 4 3 5" xfId="4505"/>
    <cellStyle name="Финансовый 7 4 3 6" xfId="4506"/>
    <cellStyle name="Финансовый 7 4 3 7" xfId="4507"/>
    <cellStyle name="Финансовый 7 4 3 8" xfId="4508"/>
    <cellStyle name="Финансовый 7 4 3 9" xfId="4509"/>
    <cellStyle name="Финансовый 7 4 4" xfId="4510"/>
    <cellStyle name="Финансовый 7 4 4 2" xfId="4511"/>
    <cellStyle name="Финансовый 7 4 4 3" xfId="4512"/>
    <cellStyle name="Финансовый 7 4 4 4" xfId="4513"/>
    <cellStyle name="Финансовый 7 4 4 5" xfId="4514"/>
    <cellStyle name="Финансовый 7 4 4 6" xfId="4515"/>
    <cellStyle name="Финансовый 7 4 4 7" xfId="4516"/>
    <cellStyle name="Финансовый 7 4 4 8" xfId="4517"/>
    <cellStyle name="Финансовый 7 4 4 9" xfId="4518"/>
    <cellStyle name="Финансовый 7 4 5" xfId="4519"/>
    <cellStyle name="Финансовый 7 4 6" xfId="4520"/>
    <cellStyle name="Финансовый 7 4 7" xfId="4521"/>
    <cellStyle name="Финансовый 7 4 8" xfId="4522"/>
    <cellStyle name="Финансовый 7 4 9" xfId="4523"/>
    <cellStyle name="Финансовый 7 5" xfId="4524"/>
    <cellStyle name="Финансовый 7 5 10" xfId="4525"/>
    <cellStyle name="Финансовый 7 5 11" xfId="4526"/>
    <cellStyle name="Финансовый 7 5 2" xfId="4527"/>
    <cellStyle name="Финансовый 7 5 2 10" xfId="4528"/>
    <cellStyle name="Финансовый 7 5 2 2" xfId="4529"/>
    <cellStyle name="Финансовый 7 5 2 2 2" xfId="4530"/>
    <cellStyle name="Финансовый 7 5 2 2 3" xfId="4531"/>
    <cellStyle name="Финансовый 7 5 2 2 4" xfId="4532"/>
    <cellStyle name="Финансовый 7 5 2 2 5" xfId="4533"/>
    <cellStyle name="Финансовый 7 5 2 2 6" xfId="4534"/>
    <cellStyle name="Финансовый 7 5 2 2 7" xfId="4535"/>
    <cellStyle name="Финансовый 7 5 2 2 8" xfId="4536"/>
    <cellStyle name="Финансовый 7 5 2 2 9" xfId="4537"/>
    <cellStyle name="Финансовый 7 5 2 3" xfId="4538"/>
    <cellStyle name="Финансовый 7 5 2 4" xfId="4539"/>
    <cellStyle name="Финансовый 7 5 2 5" xfId="4540"/>
    <cellStyle name="Финансовый 7 5 2 6" xfId="4541"/>
    <cellStyle name="Финансовый 7 5 2 7" xfId="4542"/>
    <cellStyle name="Финансовый 7 5 2 8" xfId="4543"/>
    <cellStyle name="Финансовый 7 5 2 9" xfId="4544"/>
    <cellStyle name="Финансовый 7 5 3" xfId="4545"/>
    <cellStyle name="Финансовый 7 5 3 2" xfId="4546"/>
    <cellStyle name="Финансовый 7 5 3 3" xfId="4547"/>
    <cellStyle name="Финансовый 7 5 3 4" xfId="4548"/>
    <cellStyle name="Финансовый 7 5 3 5" xfId="4549"/>
    <cellStyle name="Финансовый 7 5 3 6" xfId="4550"/>
    <cellStyle name="Финансовый 7 5 3 7" xfId="4551"/>
    <cellStyle name="Финансовый 7 5 3 8" xfId="4552"/>
    <cellStyle name="Финансовый 7 5 3 9" xfId="4553"/>
    <cellStyle name="Финансовый 7 5 4" xfId="4554"/>
    <cellStyle name="Финансовый 7 5 5" xfId="4555"/>
    <cellStyle name="Финансовый 7 5 6" xfId="4556"/>
    <cellStyle name="Финансовый 7 5 7" xfId="4557"/>
    <cellStyle name="Финансовый 7 5 8" xfId="4558"/>
    <cellStyle name="Финансовый 7 5 9" xfId="4559"/>
    <cellStyle name="Финансовый 7 6" xfId="4560"/>
    <cellStyle name="Финансовый 7 6 10" xfId="4561"/>
    <cellStyle name="Финансовый 7 6 2" xfId="4562"/>
    <cellStyle name="Финансовый 7 6 2 2" xfId="4563"/>
    <cellStyle name="Финансовый 7 6 2 3" xfId="4564"/>
    <cellStyle name="Финансовый 7 6 2 4" xfId="4565"/>
    <cellStyle name="Финансовый 7 6 2 5" xfId="4566"/>
    <cellStyle name="Финансовый 7 6 2 6" xfId="4567"/>
    <cellStyle name="Финансовый 7 6 2 7" xfId="4568"/>
    <cellStyle name="Финансовый 7 6 2 8" xfId="4569"/>
    <cellStyle name="Финансовый 7 6 2 9" xfId="4570"/>
    <cellStyle name="Финансовый 7 6 3" xfId="4571"/>
    <cellStyle name="Финансовый 7 6 4" xfId="4572"/>
    <cellStyle name="Финансовый 7 6 5" xfId="4573"/>
    <cellStyle name="Финансовый 7 6 6" xfId="4574"/>
    <cellStyle name="Финансовый 7 6 7" xfId="4575"/>
    <cellStyle name="Финансовый 7 6 8" xfId="4576"/>
    <cellStyle name="Финансовый 7 6 9" xfId="4577"/>
    <cellStyle name="Финансовый 7 7" xfId="4578"/>
    <cellStyle name="Финансовый 7 7 2" xfId="4579"/>
    <cellStyle name="Финансовый 7 7 3" xfId="4580"/>
    <cellStyle name="Финансовый 7 7 4" xfId="4581"/>
    <cellStyle name="Финансовый 7 7 5" xfId="4582"/>
    <cellStyle name="Финансовый 7 7 6" xfId="4583"/>
    <cellStyle name="Финансовый 7 7 7" xfId="4584"/>
    <cellStyle name="Финансовый 7 7 8" xfId="4585"/>
    <cellStyle name="Финансовый 7 7 9" xfId="4586"/>
    <cellStyle name="Финансовый 7 8" xfId="4587"/>
    <cellStyle name="Финансовый 7 9" xfId="4588"/>
    <cellStyle name="Финансовый 8 10" xfId="4589"/>
    <cellStyle name="Финансовый 8 11" xfId="4590"/>
    <cellStyle name="Финансовый 8 2" xfId="4591"/>
    <cellStyle name="Финансовый 8 2 10" xfId="4592"/>
    <cellStyle name="Финансовый 8 2 2" xfId="4593"/>
    <cellStyle name="Финансовый 8 2 2 2" xfId="4594"/>
    <cellStyle name="Финансовый 8 2 2 3" xfId="4595"/>
    <cellStyle name="Финансовый 8 2 2 4" xfId="4596"/>
    <cellStyle name="Финансовый 8 2 2 5" xfId="4597"/>
    <cellStyle name="Финансовый 8 2 2 6" xfId="4598"/>
    <cellStyle name="Финансовый 8 2 2 7" xfId="4599"/>
    <cellStyle name="Финансовый 8 2 2 8" xfId="4600"/>
    <cellStyle name="Финансовый 8 2 2 9" xfId="4601"/>
    <cellStyle name="Финансовый 8 2 3" xfId="4602"/>
    <cellStyle name="Финансовый 8 2 4" xfId="4603"/>
    <cellStyle name="Финансовый 8 2 5" xfId="4604"/>
    <cellStyle name="Финансовый 8 2 6" xfId="4605"/>
    <cellStyle name="Финансовый 8 2 7" xfId="4606"/>
    <cellStyle name="Финансовый 8 2 8" xfId="4607"/>
    <cellStyle name="Финансовый 8 2 9" xfId="4608"/>
    <cellStyle name="Финансовый 8 3" xfId="4609"/>
    <cellStyle name="Финансовый 8 3 2" xfId="4610"/>
    <cellStyle name="Финансовый 8 3 3" xfId="4611"/>
    <cellStyle name="Финансовый 8 3 4" xfId="4612"/>
    <cellStyle name="Финансовый 8 3 5" xfId="4613"/>
    <cellStyle name="Финансовый 8 3 6" xfId="4614"/>
    <cellStyle name="Финансовый 8 3 7" xfId="4615"/>
    <cellStyle name="Финансовый 8 3 8" xfId="4616"/>
    <cellStyle name="Финансовый 8 3 9" xfId="4617"/>
    <cellStyle name="Финансовый 8 4" xfId="4618"/>
    <cellStyle name="Финансовый 8 5" xfId="4619"/>
    <cellStyle name="Финансовый 8 6" xfId="4620"/>
    <cellStyle name="Финансовый 8 7" xfId="4621"/>
    <cellStyle name="Финансовый 8 8" xfId="4622"/>
    <cellStyle name="Финансовый 8 9" xfId="4623"/>
    <cellStyle name="Финансовый 9" xfId="4624"/>
    <cellStyle name="Финансовый 9 10" xfId="4625"/>
    <cellStyle name="Финансовый 9 2" xfId="4626"/>
    <cellStyle name="Финансовый 9 2 2" xfId="4627"/>
    <cellStyle name="Финансовый 9 2 3" xfId="4628"/>
    <cellStyle name="Финансовый 9 2 4" xfId="4629"/>
    <cellStyle name="Финансовый 9 2 5" xfId="4630"/>
    <cellStyle name="Финансовый 9 2 6" xfId="4631"/>
    <cellStyle name="Финансовый 9 2 7" xfId="4632"/>
    <cellStyle name="Финансовый 9 2 8" xfId="4633"/>
    <cellStyle name="Финансовый 9 2 9" xfId="4634"/>
    <cellStyle name="Финансовый 9 3" xfId="4635"/>
    <cellStyle name="Финансовый 9 4" xfId="4636"/>
    <cellStyle name="Финансовый 9 5" xfId="4637"/>
    <cellStyle name="Финансовый 9 6" xfId="4638"/>
    <cellStyle name="Финансовый 9 7" xfId="4639"/>
    <cellStyle name="Финансовый 9 8" xfId="4640"/>
    <cellStyle name="Финансовый 9 9" xfId="4641"/>
  </cellStyles>
  <dxfs count="0"/>
  <tableStyles count="0" defaultTableStyle="TableStyleMedium9" defaultPivotStyle="PivotStyleLight16"/>
  <colors>
    <mruColors>
      <color rgb="FF007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86;&#1075;&#1088;&#1072;&#1084;&#1084;&#1072;%20&#1086;&#1073;&#1088;&#1072;&#1079;&#1086;&#1074;&#1072;&#1085;&#1080;&#1077;%20&#1073;&#1091;&#1093;&#1075;&#1072;&#1083;&#1090;&#1077;&#1088;&#1080;&#1103;%201%20&#1074;&#1072;&#1088;&#1080;&#1072;&#1085;&#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спорт мун. программы"/>
      <sheetName val="Целевые показатели"/>
      <sheetName val="Методика показателей"/>
      <sheetName val="Методика результатов"/>
      <sheetName val="Перечень мероприятий ПП I "/>
      <sheetName val="Перечень мероприятий ПП II"/>
      <sheetName val="Перечень мероприятий ПП IV"/>
    </sheetNames>
    <sheetDataSet>
      <sheetData sheetId="0"/>
      <sheetData sheetId="1"/>
      <sheetData sheetId="2"/>
      <sheetData sheetId="3"/>
      <sheetData sheetId="4">
        <row r="358">
          <cell r="F358">
            <v>506782.45905999996</v>
          </cell>
          <cell r="G358">
            <v>292624.67103000003</v>
          </cell>
          <cell r="L358">
            <v>270624.25094</v>
          </cell>
          <cell r="M358">
            <v>276412.47106000001</v>
          </cell>
          <cell r="N358">
            <v>270354.57105999999</v>
          </cell>
        </row>
        <row r="359">
          <cell r="F359">
            <v>61724.679969999997</v>
          </cell>
          <cell r="G359">
            <v>27877.533610000002</v>
          </cell>
          <cell r="L359">
            <v>14512.126400000001</v>
          </cell>
          <cell r="M359">
            <v>13747.86382</v>
          </cell>
          <cell r="N359">
            <v>12481.963820000001</v>
          </cell>
        </row>
        <row r="360">
          <cell r="F360">
            <v>185077.71368000002</v>
          </cell>
          <cell r="G360">
            <v>142007.89774999997</v>
          </cell>
          <cell r="L360">
            <v>129130.63099999999</v>
          </cell>
          <cell r="M360">
            <v>130672.421</v>
          </cell>
          <cell r="N360">
            <v>129500.45300000001</v>
          </cell>
        </row>
      </sheetData>
      <sheetData sheetId="5">
        <row r="159">
          <cell r="F159">
            <v>13.65</v>
          </cell>
          <cell r="G159">
            <v>669</v>
          </cell>
          <cell r="L159">
            <v>0</v>
          </cell>
          <cell r="M159">
            <v>0</v>
          </cell>
          <cell r="N159">
            <v>0</v>
          </cell>
        </row>
        <row r="160">
          <cell r="F160">
            <v>40.950000000000003</v>
          </cell>
          <cell r="G160">
            <v>0</v>
          </cell>
          <cell r="L160">
            <v>0</v>
          </cell>
          <cell r="M160">
            <v>0</v>
          </cell>
          <cell r="N160">
            <v>0</v>
          </cell>
        </row>
        <row r="161">
          <cell r="F161">
            <v>22795.430499999999</v>
          </cell>
          <cell r="G161">
            <v>41988.673999999999</v>
          </cell>
          <cell r="L161">
            <v>32086.776999999998</v>
          </cell>
          <cell r="M161">
            <v>25926.776999999998</v>
          </cell>
          <cell r="N161">
            <v>25926.776999999998</v>
          </cell>
        </row>
      </sheetData>
      <sheetData sheetId="6">
        <row r="26">
          <cell r="F26">
            <v>0</v>
          </cell>
          <cell r="G26">
            <v>0</v>
          </cell>
          <cell r="H26">
            <v>0</v>
          </cell>
          <cell r="I26">
            <v>0</v>
          </cell>
        </row>
        <row r="27">
          <cell r="E27">
            <v>0</v>
          </cell>
          <cell r="F27">
            <v>0</v>
          </cell>
          <cell r="H27">
            <v>0</v>
          </cell>
          <cell r="I27">
            <v>0</v>
          </cell>
          <cell r="J27">
            <v>0</v>
          </cell>
        </row>
        <row r="28">
          <cell r="F28">
            <v>8323.4173900000005</v>
          </cell>
          <cell r="G28">
            <v>8719.3269999999993</v>
          </cell>
          <cell r="H28">
            <v>2709.3270000000002</v>
          </cell>
          <cell r="I28">
            <v>8869.3269999999993</v>
          </cell>
          <cell r="J28">
            <v>8869.3269999999993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1"/>
  <sheetViews>
    <sheetView tabSelected="1" zoomScaleNormal="100" zoomScaleSheetLayoutView="100" workbookViewId="0">
      <selection activeCell="A9" sqref="A9:G9"/>
    </sheetView>
  </sheetViews>
  <sheetFormatPr defaultRowHeight="15"/>
  <cols>
    <col min="1" max="1" width="32.140625" customWidth="1"/>
    <col min="2" max="2" width="17.28515625" customWidth="1"/>
    <col min="3" max="3" width="13.5703125" customWidth="1"/>
    <col min="4" max="4" width="12.85546875" customWidth="1"/>
    <col min="5" max="5" width="13.7109375" customWidth="1"/>
    <col min="6" max="6" width="12.7109375" customWidth="1"/>
    <col min="7" max="7" width="19" customWidth="1"/>
  </cols>
  <sheetData>
    <row r="2" spans="1:7">
      <c r="E2" s="85" t="s">
        <v>372</v>
      </c>
      <c r="F2" s="85"/>
      <c r="G2" s="85"/>
    </row>
    <row r="3" spans="1:7">
      <c r="E3" s="85" t="s">
        <v>373</v>
      </c>
      <c r="F3" s="85"/>
      <c r="G3" s="85"/>
    </row>
    <row r="4" spans="1:7">
      <c r="E4" s="85" t="s">
        <v>374</v>
      </c>
      <c r="F4" s="85"/>
      <c r="G4" s="85"/>
    </row>
    <row r="5" spans="1:7">
      <c r="E5" s="85" t="s">
        <v>417</v>
      </c>
      <c r="F5" s="85"/>
      <c r="G5" s="85"/>
    </row>
    <row r="6" spans="1:7" s="12" customFormat="1" ht="18.75">
      <c r="A6" s="87"/>
      <c r="B6" s="87"/>
      <c r="C6" s="87"/>
      <c r="D6" s="87"/>
      <c r="E6" s="87"/>
      <c r="F6" s="87"/>
      <c r="G6" s="87"/>
    </row>
    <row r="7" spans="1:7" s="12" customFormat="1" ht="18.75">
      <c r="A7" s="88" t="s">
        <v>336</v>
      </c>
      <c r="B7" s="88"/>
      <c r="C7" s="88"/>
      <c r="D7" s="88"/>
      <c r="E7" s="88"/>
      <c r="F7" s="88"/>
      <c r="G7" s="88"/>
    </row>
    <row r="8" spans="1:7" s="12" customFormat="1" ht="18.75">
      <c r="A8" s="88" t="s">
        <v>337</v>
      </c>
      <c r="B8" s="88"/>
      <c r="C8" s="88"/>
      <c r="D8" s="88"/>
      <c r="E8" s="88"/>
      <c r="F8" s="88"/>
      <c r="G8" s="88"/>
    </row>
    <row r="9" spans="1:7" s="12" customFormat="1" ht="23.25" customHeight="1">
      <c r="A9" s="89" t="s">
        <v>132</v>
      </c>
      <c r="B9" s="89"/>
      <c r="C9" s="89"/>
      <c r="D9" s="89"/>
      <c r="E9" s="89"/>
      <c r="F9" s="89"/>
      <c r="G9" s="89"/>
    </row>
    <row r="10" spans="1:7" s="12" customFormat="1" ht="23.25" customHeight="1">
      <c r="A10" s="90" t="s">
        <v>133</v>
      </c>
      <c r="B10" s="90"/>
      <c r="C10" s="90"/>
      <c r="D10" s="90"/>
      <c r="E10" s="90"/>
      <c r="F10" s="90"/>
      <c r="G10" s="90"/>
    </row>
    <row r="11" spans="1:7" ht="31.5">
      <c r="A11" s="13" t="s">
        <v>134</v>
      </c>
      <c r="B11" s="86" t="s">
        <v>338</v>
      </c>
      <c r="C11" s="86"/>
      <c r="D11" s="86"/>
      <c r="E11" s="86"/>
      <c r="F11" s="86"/>
      <c r="G11" s="86"/>
    </row>
    <row r="12" spans="1:7" ht="31.5">
      <c r="A12" s="13" t="s">
        <v>135</v>
      </c>
      <c r="B12" s="86" t="s">
        <v>339</v>
      </c>
      <c r="C12" s="86"/>
      <c r="D12" s="86"/>
      <c r="E12" s="86"/>
      <c r="F12" s="86"/>
      <c r="G12" s="86"/>
    </row>
    <row r="13" spans="1:7" ht="45.75" customHeight="1">
      <c r="A13" s="24" t="s">
        <v>136</v>
      </c>
      <c r="B13" s="91" t="s">
        <v>340</v>
      </c>
      <c r="C13" s="91"/>
      <c r="D13" s="91"/>
      <c r="E13" s="91"/>
      <c r="F13" s="91"/>
      <c r="G13" s="91"/>
    </row>
    <row r="14" spans="1:7" ht="15.75">
      <c r="A14" s="24" t="s">
        <v>137</v>
      </c>
      <c r="B14" s="91" t="s">
        <v>143</v>
      </c>
      <c r="C14" s="91"/>
      <c r="D14" s="91"/>
      <c r="E14" s="91"/>
      <c r="F14" s="91"/>
      <c r="G14" s="91"/>
    </row>
    <row r="15" spans="1:7" ht="31.5">
      <c r="A15" s="24" t="s">
        <v>92</v>
      </c>
      <c r="B15" s="91" t="s">
        <v>339</v>
      </c>
      <c r="C15" s="91"/>
      <c r="D15" s="91"/>
      <c r="E15" s="91"/>
      <c r="F15" s="91"/>
      <c r="G15" s="91"/>
    </row>
    <row r="16" spans="1:7" ht="78.75">
      <c r="A16" s="24" t="s">
        <v>115</v>
      </c>
      <c r="B16" s="91" t="s">
        <v>339</v>
      </c>
      <c r="C16" s="91"/>
      <c r="D16" s="91"/>
      <c r="E16" s="91"/>
      <c r="F16" s="91"/>
      <c r="G16" s="91"/>
    </row>
    <row r="17" spans="1:7" ht="47.25">
      <c r="A17" s="24" t="s">
        <v>142</v>
      </c>
      <c r="B17" s="91" t="s">
        <v>339</v>
      </c>
      <c r="C17" s="91"/>
      <c r="D17" s="91"/>
      <c r="E17" s="91"/>
      <c r="F17" s="91"/>
      <c r="G17" s="91"/>
    </row>
    <row r="18" spans="1:7" ht="15.75" customHeight="1">
      <c r="A18" s="93" t="s">
        <v>144</v>
      </c>
      <c r="B18" s="91" t="s">
        <v>92</v>
      </c>
      <c r="C18" s="91"/>
      <c r="D18" s="91"/>
      <c r="E18" s="91"/>
      <c r="F18" s="91"/>
      <c r="G18" s="91"/>
    </row>
    <row r="19" spans="1:7" ht="409.5" customHeight="1">
      <c r="A19" s="93"/>
      <c r="B19" s="92" t="s">
        <v>341</v>
      </c>
      <c r="C19" s="92"/>
      <c r="D19" s="92"/>
      <c r="E19" s="92"/>
      <c r="F19" s="92"/>
      <c r="G19" s="92"/>
    </row>
    <row r="20" spans="1:7" ht="49.5" customHeight="1">
      <c r="A20" s="93"/>
      <c r="B20" s="91" t="s">
        <v>115</v>
      </c>
      <c r="C20" s="91"/>
      <c r="D20" s="91"/>
      <c r="E20" s="91"/>
      <c r="F20" s="91"/>
      <c r="G20" s="91"/>
    </row>
    <row r="21" spans="1:7" ht="372" customHeight="1">
      <c r="A21" s="93"/>
      <c r="B21" s="92" t="s">
        <v>342</v>
      </c>
      <c r="C21" s="92"/>
      <c r="D21" s="92"/>
      <c r="E21" s="92"/>
      <c r="F21" s="92"/>
      <c r="G21" s="92"/>
    </row>
    <row r="22" spans="1:7" ht="15.75">
      <c r="A22" s="93"/>
      <c r="B22" s="91" t="s">
        <v>142</v>
      </c>
      <c r="C22" s="91"/>
      <c r="D22" s="91"/>
      <c r="E22" s="91"/>
      <c r="F22" s="91"/>
      <c r="G22" s="91"/>
    </row>
    <row r="23" spans="1:7" ht="97.5" customHeight="1">
      <c r="A23" s="93"/>
      <c r="B23" s="92" t="s">
        <v>343</v>
      </c>
      <c r="C23" s="92"/>
      <c r="D23" s="92"/>
      <c r="E23" s="92"/>
      <c r="F23" s="92"/>
      <c r="G23" s="92"/>
    </row>
    <row r="24" spans="1:7" ht="15.75">
      <c r="A24" s="86" t="s">
        <v>6</v>
      </c>
      <c r="B24" s="91" t="s">
        <v>138</v>
      </c>
      <c r="C24" s="91"/>
      <c r="D24" s="91"/>
      <c r="E24" s="91"/>
      <c r="F24" s="91"/>
      <c r="G24" s="91"/>
    </row>
    <row r="25" spans="1:7" ht="15.75">
      <c r="A25" s="86"/>
      <c r="B25" s="14" t="s">
        <v>67</v>
      </c>
      <c r="C25" s="14" t="s">
        <v>5</v>
      </c>
      <c r="D25" s="14" t="s">
        <v>4</v>
      </c>
      <c r="E25" s="14" t="s">
        <v>3</v>
      </c>
      <c r="F25" s="14" t="s">
        <v>69</v>
      </c>
      <c r="G25" s="14" t="s">
        <v>70</v>
      </c>
    </row>
    <row r="26" spans="1:7" ht="25.5">
      <c r="A26" s="58" t="s">
        <v>0</v>
      </c>
      <c r="B26" s="61">
        <f>C26+D26+E26+F26+G26</f>
        <v>1617481.0731500001</v>
      </c>
      <c r="C26" s="61">
        <f>'[1]Перечень мероприятий ПП I '!F358+'[1]Перечень мероприятий ПП II'!F159+'[1]Перечень мероприятий ПП IV'!F26</f>
        <v>506796.10905999999</v>
      </c>
      <c r="D26" s="61">
        <f>'[1]Перечень мероприятий ПП I '!G358+'[1]Перечень мероприятий ПП II'!G159+'[1]Перечень мероприятий ПП IV'!G26</f>
        <v>293293.67103000003</v>
      </c>
      <c r="E26" s="61">
        <f>'[1]Перечень мероприятий ПП I '!L358+'[1]Перечень мероприятий ПП II'!L159+'[1]Перечень мероприятий ПП IV'!G26</f>
        <v>270624.25094</v>
      </c>
      <c r="F26" s="61">
        <f>'[1]Перечень мероприятий ПП I '!M358+'[1]Перечень мероприятий ПП II'!M159+'[1]Перечень мероприятий ПП IV'!H26</f>
        <v>276412.47106000001</v>
      </c>
      <c r="G26" s="61">
        <f>'[1]Перечень мероприятий ПП I '!N358+'[1]Перечень мероприятий ПП II'!N159+'[1]Перечень мероприятий ПП IV'!I26</f>
        <v>270354.57105999999</v>
      </c>
    </row>
    <row r="27" spans="1:7" ht="25.5">
      <c r="A27" s="58" t="s">
        <v>139</v>
      </c>
      <c r="B27" s="61">
        <f t="shared" ref="B27:B29" si="0">C27+D27+E27+F27+G27</f>
        <v>902604.27731999999</v>
      </c>
      <c r="C27" s="61">
        <f>'[1]Перечень мероприятий ПП I '!F360+'[1]Перечень мероприятий ПП II'!F161+'[1]Перечень мероприятий ПП IV'!F28</f>
        <v>216196.56156999999</v>
      </c>
      <c r="D27" s="61">
        <f>'[1]Перечень мероприятий ПП I '!G360+'[1]Перечень мероприятий ПП II'!G161+'[1]Перечень мероприятий ПП IV'!G28</f>
        <v>192715.89874999996</v>
      </c>
      <c r="E27" s="61">
        <f>'[1]Перечень мероприятий ПП I '!L360+'[1]Перечень мероприятий ПП II'!L161+'[1]Перечень мероприятий ПП IV'!H28</f>
        <v>163926.73499999999</v>
      </c>
      <c r="F27" s="61">
        <f>'[1]Перечень мероприятий ПП I '!M360+'[1]Перечень мероприятий ПП II'!M161+'[1]Перечень мероприятий ПП IV'!I28</f>
        <v>165468.52499999999</v>
      </c>
      <c r="G27" s="61">
        <f>'[1]Перечень мероприятий ПП I '!N360+'[1]Перечень мероприятий ПП II'!N161+'[1]Перечень мероприятий ПП IV'!J28</f>
        <v>164296.557</v>
      </c>
    </row>
    <row r="28" spans="1:7" ht="15.75" customHeight="1">
      <c r="A28" s="58" t="s">
        <v>140</v>
      </c>
      <c r="B28" s="61">
        <f t="shared" si="0"/>
        <v>0</v>
      </c>
      <c r="C28" s="61">
        <v>0</v>
      </c>
      <c r="D28" s="61">
        <v>0</v>
      </c>
      <c r="E28" s="61">
        <v>0</v>
      </c>
      <c r="F28" s="61">
        <v>0</v>
      </c>
      <c r="G28" s="61">
        <v>0</v>
      </c>
    </row>
    <row r="29" spans="1:7">
      <c r="A29" s="58" t="s">
        <v>1</v>
      </c>
      <c r="B29" s="61">
        <f t="shared" si="0"/>
        <v>130385.11762</v>
      </c>
      <c r="C29" s="61">
        <f>'[1]Перечень мероприятий ПП I '!F359+'[1]Перечень мероприятий ПП II'!F160+'[1]Перечень мероприятий ПП IV'!E27</f>
        <v>61765.629969999995</v>
      </c>
      <c r="D29" s="61">
        <f>'[1]Перечень мероприятий ПП I '!G359+'[1]Перечень мероприятий ПП II'!G160+'[1]Перечень мероприятий ПП IV'!F27</f>
        <v>27877.533610000002</v>
      </c>
      <c r="E29" s="61">
        <f>'[1]Перечень мероприятий ПП I '!L359+'[1]Перечень мероприятий ПП II'!L160+'[1]Перечень мероприятий ПП IV'!H27</f>
        <v>14512.126400000001</v>
      </c>
      <c r="F29" s="61">
        <f>'[1]Перечень мероприятий ПП I '!M359+'[1]Перечень мероприятий ПП II'!M160+'[1]Перечень мероприятий ПП IV'!I27</f>
        <v>13747.86382</v>
      </c>
      <c r="G29" s="61">
        <f>'[1]Перечень мероприятий ПП I '!N359+'[1]Перечень мероприятий ПП II'!N160+'[1]Перечень мероприятий ПП IV'!J27</f>
        <v>12481.963820000001</v>
      </c>
    </row>
    <row r="30" spans="1:7">
      <c r="A30" s="58" t="s">
        <v>141</v>
      </c>
      <c r="B30" s="61">
        <f>B26+B27+B28+B29</f>
        <v>2650470.4680900001</v>
      </c>
      <c r="C30" s="61">
        <f>C26+C27+C28+C29</f>
        <v>784758.30059999996</v>
      </c>
      <c r="D30" s="61">
        <f t="shared" ref="D30:G30" si="1">D26+D27+D28+D29</f>
        <v>513887.10339</v>
      </c>
      <c r="E30" s="61">
        <f t="shared" si="1"/>
        <v>449063.11233999999</v>
      </c>
      <c r="F30" s="61">
        <f t="shared" si="1"/>
        <v>455628.85988000006</v>
      </c>
      <c r="G30" s="61">
        <f t="shared" si="1"/>
        <v>447133.09188000002</v>
      </c>
    </row>
    <row r="31" spans="1:7" ht="15.75">
      <c r="A31" s="15"/>
      <c r="B31" s="15"/>
      <c r="C31" s="15"/>
      <c r="D31" s="15"/>
      <c r="E31" s="15"/>
      <c r="F31" s="15"/>
      <c r="G31" s="15"/>
    </row>
    <row r="32" spans="1:7" ht="15.75">
      <c r="A32" s="15"/>
      <c r="B32" s="15"/>
      <c r="C32" s="15"/>
      <c r="D32" s="15"/>
      <c r="E32" s="15"/>
      <c r="F32" s="15"/>
      <c r="G32" s="15"/>
    </row>
    <row r="33" spans="1:7" ht="63" customHeight="1">
      <c r="A33" s="96" t="s">
        <v>199</v>
      </c>
      <c r="B33" s="96"/>
      <c r="C33" s="96"/>
      <c r="D33" s="96"/>
      <c r="E33" s="96"/>
      <c r="F33" s="96"/>
      <c r="G33" s="96"/>
    </row>
    <row r="34" spans="1:7" ht="63" customHeight="1">
      <c r="A34" s="95" t="s">
        <v>416</v>
      </c>
      <c r="B34" s="95"/>
      <c r="C34" s="95"/>
      <c r="D34" s="95"/>
      <c r="E34" s="95"/>
      <c r="F34" s="95"/>
      <c r="G34" s="95"/>
    </row>
    <row r="35" spans="1:7" ht="63" customHeight="1">
      <c r="A35" s="95"/>
      <c r="B35" s="95"/>
      <c r="C35" s="95"/>
      <c r="D35" s="95"/>
      <c r="E35" s="95"/>
      <c r="F35" s="95"/>
      <c r="G35" s="95"/>
    </row>
    <row r="36" spans="1:7" ht="63" customHeight="1">
      <c r="A36" s="95"/>
      <c r="B36" s="95"/>
      <c r="C36" s="95"/>
      <c r="D36" s="95"/>
      <c r="E36" s="95"/>
      <c r="F36" s="95"/>
      <c r="G36" s="95"/>
    </row>
    <row r="37" spans="1:7" ht="63" customHeight="1">
      <c r="A37" s="95"/>
      <c r="B37" s="95"/>
      <c r="C37" s="95"/>
      <c r="D37" s="95"/>
      <c r="E37" s="95"/>
      <c r="F37" s="95"/>
      <c r="G37" s="95"/>
    </row>
    <row r="38" spans="1:7" ht="63" customHeight="1">
      <c r="A38" s="95"/>
      <c r="B38" s="95"/>
      <c r="C38" s="95"/>
      <c r="D38" s="95"/>
      <c r="E38" s="95"/>
      <c r="F38" s="95"/>
      <c r="G38" s="95"/>
    </row>
    <row r="39" spans="1:7" ht="63" customHeight="1">
      <c r="A39" s="95"/>
      <c r="B39" s="95"/>
      <c r="C39" s="95"/>
      <c r="D39" s="95"/>
      <c r="E39" s="95"/>
      <c r="F39" s="95"/>
      <c r="G39" s="95"/>
    </row>
    <row r="40" spans="1:7" ht="63" customHeight="1">
      <c r="A40" s="95"/>
      <c r="B40" s="95"/>
      <c r="C40" s="95"/>
      <c r="D40" s="95"/>
      <c r="E40" s="95"/>
      <c r="F40" s="95"/>
      <c r="G40" s="95"/>
    </row>
    <row r="41" spans="1:7" ht="63" customHeight="1">
      <c r="A41" s="95"/>
      <c r="B41" s="95"/>
      <c r="C41" s="95"/>
      <c r="D41" s="95"/>
      <c r="E41" s="95"/>
      <c r="F41" s="95"/>
      <c r="G41" s="95"/>
    </row>
    <row r="42" spans="1:7" ht="63" customHeight="1">
      <c r="A42" s="95"/>
      <c r="B42" s="95"/>
      <c r="C42" s="95"/>
      <c r="D42" s="95"/>
      <c r="E42" s="95"/>
      <c r="F42" s="95"/>
      <c r="G42" s="95"/>
    </row>
    <row r="43" spans="1:7" ht="63" customHeight="1">
      <c r="A43" s="95"/>
      <c r="B43" s="95"/>
      <c r="C43" s="95"/>
      <c r="D43" s="95"/>
      <c r="E43" s="95"/>
      <c r="F43" s="95"/>
      <c r="G43" s="95"/>
    </row>
    <row r="44" spans="1:7" ht="63" customHeight="1">
      <c r="A44" s="95"/>
      <c r="B44" s="95"/>
      <c r="C44" s="95"/>
      <c r="D44" s="95"/>
      <c r="E44" s="95"/>
      <c r="F44" s="95"/>
      <c r="G44" s="95"/>
    </row>
    <row r="45" spans="1:7" ht="126" customHeight="1">
      <c r="A45" s="95"/>
      <c r="B45" s="95"/>
      <c r="C45" s="95"/>
      <c r="D45" s="95"/>
      <c r="E45" s="95"/>
      <c r="F45" s="95"/>
      <c r="G45" s="95"/>
    </row>
    <row r="46" spans="1:7" ht="48" customHeight="1">
      <c r="A46" s="96" t="s">
        <v>200</v>
      </c>
      <c r="B46" s="96"/>
      <c r="C46" s="96"/>
      <c r="D46" s="96"/>
      <c r="E46" s="96"/>
      <c r="F46" s="96"/>
      <c r="G46" s="96"/>
    </row>
    <row r="47" spans="1:7" ht="409.5" customHeight="1">
      <c r="A47" s="94" t="s">
        <v>344</v>
      </c>
      <c r="B47" s="94"/>
      <c r="C47" s="94"/>
      <c r="D47" s="94"/>
      <c r="E47" s="94"/>
      <c r="F47" s="94"/>
      <c r="G47" s="94"/>
    </row>
    <row r="48" spans="1:7">
      <c r="A48" s="94"/>
      <c r="B48" s="94"/>
      <c r="C48" s="94"/>
      <c r="D48" s="94"/>
      <c r="E48" s="94"/>
      <c r="F48" s="94"/>
      <c r="G48" s="94"/>
    </row>
    <row r="49" spans="1:7">
      <c r="A49" s="94"/>
      <c r="B49" s="94"/>
      <c r="C49" s="94"/>
      <c r="D49" s="94"/>
      <c r="E49" s="94"/>
      <c r="F49" s="94"/>
      <c r="G49" s="94"/>
    </row>
    <row r="50" spans="1:7">
      <c r="A50" s="94"/>
      <c r="B50" s="94"/>
      <c r="C50" s="94"/>
      <c r="D50" s="94"/>
      <c r="E50" s="94"/>
      <c r="F50" s="94"/>
      <c r="G50" s="94"/>
    </row>
    <row r="51" spans="1:7">
      <c r="A51" s="94"/>
      <c r="B51" s="94"/>
      <c r="C51" s="94"/>
      <c r="D51" s="94"/>
      <c r="E51" s="94"/>
      <c r="F51" s="94"/>
      <c r="G51" s="94"/>
    </row>
    <row r="52" spans="1:7">
      <c r="A52" s="94"/>
      <c r="B52" s="94"/>
      <c r="C52" s="94"/>
      <c r="D52" s="94"/>
      <c r="E52" s="94"/>
      <c r="F52" s="94"/>
      <c r="G52" s="94"/>
    </row>
    <row r="53" spans="1:7">
      <c r="A53" s="94"/>
      <c r="B53" s="94"/>
      <c r="C53" s="94"/>
      <c r="D53" s="94"/>
      <c r="E53" s="94"/>
      <c r="F53" s="94"/>
      <c r="G53" s="94"/>
    </row>
    <row r="54" spans="1:7">
      <c r="A54" s="94"/>
      <c r="B54" s="94"/>
      <c r="C54" s="94"/>
      <c r="D54" s="94"/>
      <c r="E54" s="94"/>
      <c r="F54" s="94"/>
      <c r="G54" s="94"/>
    </row>
    <row r="55" spans="1:7">
      <c r="A55" s="94"/>
      <c r="B55" s="94"/>
      <c r="C55" s="94"/>
      <c r="D55" s="94"/>
      <c r="E55" s="94"/>
      <c r="F55" s="94"/>
      <c r="G55" s="94"/>
    </row>
    <row r="56" spans="1:7">
      <c r="A56" s="94"/>
      <c r="B56" s="94"/>
      <c r="C56" s="94"/>
      <c r="D56" s="94"/>
      <c r="E56" s="94"/>
      <c r="F56" s="94"/>
      <c r="G56" s="94"/>
    </row>
    <row r="57" spans="1:7">
      <c r="A57" s="94"/>
      <c r="B57" s="94"/>
      <c r="C57" s="94"/>
      <c r="D57" s="94"/>
      <c r="E57" s="94"/>
      <c r="F57" s="94"/>
      <c r="G57" s="94"/>
    </row>
    <row r="58" spans="1:7">
      <c r="A58" s="94"/>
      <c r="B58" s="94"/>
      <c r="C58" s="94"/>
      <c r="D58" s="94"/>
      <c r="E58" s="94"/>
      <c r="F58" s="94"/>
      <c r="G58" s="94"/>
    </row>
    <row r="59" spans="1:7">
      <c r="A59" s="94"/>
      <c r="B59" s="94"/>
      <c r="C59" s="94"/>
      <c r="D59" s="94"/>
      <c r="E59" s="94"/>
      <c r="F59" s="94"/>
      <c r="G59" s="94"/>
    </row>
    <row r="60" spans="1:7">
      <c r="A60" s="94"/>
      <c r="B60" s="94"/>
      <c r="C60" s="94"/>
      <c r="D60" s="94"/>
      <c r="E60" s="94"/>
      <c r="F60" s="94"/>
      <c r="G60" s="94"/>
    </row>
    <row r="61" spans="1:7">
      <c r="A61" s="94"/>
      <c r="B61" s="94"/>
      <c r="C61" s="94"/>
      <c r="D61" s="94"/>
      <c r="E61" s="94"/>
      <c r="F61" s="94"/>
      <c r="G61" s="94"/>
    </row>
    <row r="62" spans="1:7">
      <c r="A62" s="94"/>
      <c r="B62" s="94"/>
      <c r="C62" s="94"/>
      <c r="D62" s="94"/>
      <c r="E62" s="94"/>
      <c r="F62" s="94"/>
      <c r="G62" s="94"/>
    </row>
    <row r="63" spans="1:7">
      <c r="A63" s="94"/>
      <c r="B63" s="94"/>
      <c r="C63" s="94"/>
      <c r="D63" s="94"/>
      <c r="E63" s="94"/>
      <c r="F63" s="94"/>
      <c r="G63" s="94"/>
    </row>
    <row r="64" spans="1:7">
      <c r="A64" s="94"/>
      <c r="B64" s="94"/>
      <c r="C64" s="94"/>
      <c r="D64" s="94"/>
      <c r="E64" s="94"/>
      <c r="F64" s="94"/>
      <c r="G64" s="94"/>
    </row>
    <row r="65" spans="1:7">
      <c r="A65" s="94"/>
      <c r="B65" s="94"/>
      <c r="C65" s="94"/>
      <c r="D65" s="94"/>
      <c r="E65" s="94"/>
      <c r="F65" s="94"/>
      <c r="G65" s="94"/>
    </row>
    <row r="66" spans="1:7">
      <c r="A66" s="94"/>
      <c r="B66" s="94"/>
      <c r="C66" s="94"/>
      <c r="D66" s="94"/>
      <c r="E66" s="94"/>
      <c r="F66" s="94"/>
      <c r="G66" s="94"/>
    </row>
    <row r="67" spans="1:7">
      <c r="A67" s="94"/>
      <c r="B67" s="94"/>
      <c r="C67" s="94"/>
      <c r="D67" s="94"/>
      <c r="E67" s="94"/>
      <c r="F67" s="94"/>
      <c r="G67" s="94"/>
    </row>
    <row r="68" spans="1:7">
      <c r="A68" s="94"/>
      <c r="B68" s="94"/>
      <c r="C68" s="94"/>
      <c r="D68" s="94"/>
      <c r="E68" s="94"/>
      <c r="F68" s="94"/>
      <c r="G68" s="94"/>
    </row>
    <row r="69" spans="1:7">
      <c r="A69" s="94"/>
      <c r="B69" s="94"/>
      <c r="C69" s="94"/>
      <c r="D69" s="94"/>
      <c r="E69" s="94"/>
      <c r="F69" s="94"/>
      <c r="G69" s="94"/>
    </row>
    <row r="70" spans="1:7" ht="12.75" customHeight="1">
      <c r="A70" s="94"/>
      <c r="B70" s="94"/>
      <c r="C70" s="94"/>
      <c r="D70" s="94"/>
      <c r="E70" s="94"/>
      <c r="F70" s="94"/>
      <c r="G70" s="94"/>
    </row>
    <row r="71" spans="1:7" hidden="1">
      <c r="A71" s="94"/>
      <c r="B71" s="94"/>
      <c r="C71" s="94"/>
      <c r="D71" s="94"/>
      <c r="E71" s="94"/>
      <c r="F71" s="94"/>
      <c r="G71" s="94"/>
    </row>
  </sheetData>
  <mergeCells count="29">
    <mergeCell ref="A47:G71"/>
    <mergeCell ref="A34:G45"/>
    <mergeCell ref="B22:G22"/>
    <mergeCell ref="B21:G21"/>
    <mergeCell ref="B19:G19"/>
    <mergeCell ref="A46:G46"/>
    <mergeCell ref="A33:G33"/>
    <mergeCell ref="B13:G13"/>
    <mergeCell ref="B14:G14"/>
    <mergeCell ref="A24:A25"/>
    <mergeCell ref="B24:G24"/>
    <mergeCell ref="B23:G23"/>
    <mergeCell ref="A18:A23"/>
    <mergeCell ref="B15:G15"/>
    <mergeCell ref="B16:G16"/>
    <mergeCell ref="B17:G17"/>
    <mergeCell ref="B18:G18"/>
    <mergeCell ref="B20:G20"/>
    <mergeCell ref="E2:G2"/>
    <mergeCell ref="E3:G3"/>
    <mergeCell ref="E4:G4"/>
    <mergeCell ref="E5:G5"/>
    <mergeCell ref="B12:G12"/>
    <mergeCell ref="B11:G11"/>
    <mergeCell ref="A6:G6"/>
    <mergeCell ref="A7:G7"/>
    <mergeCell ref="A8:G8"/>
    <mergeCell ref="A9:G9"/>
    <mergeCell ref="A10:G10"/>
  </mergeCells>
  <pageMargins left="0.70866141732283472" right="0.70866141732283472" top="0.74803149606299213" bottom="0.74803149606299213" header="0.31496062992125984" footer="0.31496062992125984"/>
  <pageSetup paperSize="9" scale="58" orientation="landscape" useFirstPageNumber="1" r:id="rId1"/>
  <headerFooter differentFirst="1" scaleWithDoc="0"/>
  <rowBreaks count="5" manualBreakCount="5">
    <brk id="17" max="6" man="1"/>
    <brk id="21" max="6" man="1"/>
    <brk id="30" max="6" man="1"/>
    <brk id="44" max="6" man="1"/>
    <brk id="4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view="pageBreakPreview" topLeftCell="A18" zoomScale="85" zoomScaleNormal="85" zoomScaleSheetLayoutView="85" zoomScalePageLayoutView="70" workbookViewId="0">
      <selection activeCell="H22" sqref="H22"/>
    </sheetView>
  </sheetViews>
  <sheetFormatPr defaultColWidth="9.140625" defaultRowHeight="18.75"/>
  <cols>
    <col min="1" max="1" width="14" style="22" customWidth="1"/>
    <col min="2" max="2" width="60.28515625" style="23" customWidth="1"/>
    <col min="3" max="3" width="30.5703125" style="23" customWidth="1"/>
    <col min="4" max="4" width="17.5703125" style="23" customWidth="1"/>
    <col min="5" max="5" width="19.7109375" style="10" customWidth="1"/>
    <col min="6" max="7" width="9.140625" style="10" customWidth="1"/>
    <col min="8" max="9" width="9.42578125" style="10" customWidth="1"/>
    <col min="10" max="10" width="7.85546875" style="10" customWidth="1"/>
    <col min="11" max="11" width="32.85546875" style="10" customWidth="1"/>
    <col min="12" max="16" width="9.140625" style="10"/>
    <col min="17" max="19" width="0" style="10" hidden="1" customWidth="1"/>
    <col min="20" max="16384" width="9.140625" style="10"/>
  </cols>
  <sheetData>
    <row r="1" spans="1:28">
      <c r="A1" s="98" t="s">
        <v>362</v>
      </c>
      <c r="B1" s="99"/>
      <c r="C1" s="99"/>
      <c r="D1" s="99"/>
      <c r="E1" s="99"/>
      <c r="F1" s="99"/>
      <c r="G1" s="99"/>
      <c r="H1" s="99"/>
      <c r="I1" s="99"/>
      <c r="J1" s="99"/>
      <c r="K1" s="99"/>
    </row>
    <row r="3" spans="1:28" ht="18.75" customHeight="1">
      <c r="A3" s="97" t="s">
        <v>120</v>
      </c>
      <c r="B3" s="97" t="s">
        <v>154</v>
      </c>
      <c r="C3" s="97" t="s">
        <v>121</v>
      </c>
      <c r="D3" s="97" t="s">
        <v>295</v>
      </c>
      <c r="E3" s="97" t="s">
        <v>155</v>
      </c>
      <c r="F3" s="97" t="s">
        <v>122</v>
      </c>
      <c r="G3" s="97"/>
      <c r="H3" s="97"/>
      <c r="I3" s="97"/>
      <c r="J3" s="97"/>
      <c r="K3" s="97" t="s">
        <v>123</v>
      </c>
      <c r="L3" s="11"/>
    </row>
    <row r="4" spans="1:28" ht="102.75" customHeight="1">
      <c r="A4" s="97"/>
      <c r="B4" s="97"/>
      <c r="C4" s="97"/>
      <c r="D4" s="97"/>
      <c r="E4" s="97"/>
      <c r="F4" s="25" t="s">
        <v>5</v>
      </c>
      <c r="G4" s="25" t="s">
        <v>4</v>
      </c>
      <c r="H4" s="25" t="s">
        <v>3</v>
      </c>
      <c r="I4" s="25" t="s">
        <v>69</v>
      </c>
      <c r="J4" s="25" t="s">
        <v>70</v>
      </c>
      <c r="K4" s="97"/>
      <c r="L4" s="11"/>
    </row>
    <row r="5" spans="1:28">
      <c r="A5" s="25">
        <v>1</v>
      </c>
      <c r="B5" s="25">
        <v>2</v>
      </c>
      <c r="C5" s="25">
        <v>3</v>
      </c>
      <c r="D5" s="25">
        <v>4</v>
      </c>
      <c r="E5" s="25">
        <v>5</v>
      </c>
      <c r="F5" s="25">
        <v>6</v>
      </c>
      <c r="G5" s="25">
        <v>7</v>
      </c>
      <c r="H5" s="25">
        <v>8</v>
      </c>
      <c r="I5" s="25">
        <v>9</v>
      </c>
      <c r="J5" s="25">
        <v>10</v>
      </c>
      <c r="K5" s="25">
        <v>11</v>
      </c>
      <c r="L5" s="11"/>
    </row>
    <row r="6" spans="1:28">
      <c r="A6" s="25">
        <v>1</v>
      </c>
      <c r="B6" s="97" t="s">
        <v>380</v>
      </c>
      <c r="C6" s="97"/>
      <c r="D6" s="97"/>
      <c r="E6" s="97"/>
      <c r="F6" s="97"/>
      <c r="G6" s="97"/>
      <c r="H6" s="97"/>
      <c r="I6" s="97"/>
      <c r="J6" s="97"/>
      <c r="K6" s="97"/>
      <c r="L6" s="11"/>
    </row>
    <row r="7" spans="1:28" ht="150">
      <c r="A7" s="7" t="s">
        <v>7</v>
      </c>
      <c r="B7" s="6" t="s">
        <v>95</v>
      </c>
      <c r="C7" s="8" t="s">
        <v>296</v>
      </c>
      <c r="D7" s="8" t="s">
        <v>96</v>
      </c>
      <c r="E7" s="7" t="s">
        <v>345</v>
      </c>
      <c r="F7" s="54">
        <v>100</v>
      </c>
      <c r="G7" s="54">
        <v>100</v>
      </c>
      <c r="H7" s="54">
        <v>100</v>
      </c>
      <c r="I7" s="54">
        <v>100</v>
      </c>
      <c r="J7" s="54">
        <v>100</v>
      </c>
      <c r="K7" s="6" t="s">
        <v>194</v>
      </c>
      <c r="L7" s="11"/>
    </row>
    <row r="8" spans="1:28" ht="409.5">
      <c r="A8" s="7" t="s">
        <v>8</v>
      </c>
      <c r="B8" s="6" t="s">
        <v>125</v>
      </c>
      <c r="C8" s="8" t="s">
        <v>297</v>
      </c>
      <c r="D8" s="8" t="s">
        <v>96</v>
      </c>
      <c r="E8" s="55" t="s">
        <v>345</v>
      </c>
      <c r="F8" s="6">
        <v>100</v>
      </c>
      <c r="G8" s="6">
        <v>100</v>
      </c>
      <c r="H8" s="6">
        <v>100</v>
      </c>
      <c r="I8" s="6">
        <v>100</v>
      </c>
      <c r="J8" s="6">
        <v>100</v>
      </c>
      <c r="K8" s="6" t="s">
        <v>270</v>
      </c>
      <c r="L8" s="11"/>
    </row>
    <row r="9" spans="1:28" ht="409.5">
      <c r="A9" s="7" t="s">
        <v>9</v>
      </c>
      <c r="B9" s="6" t="s">
        <v>127</v>
      </c>
      <c r="C9" s="8" t="s">
        <v>297</v>
      </c>
      <c r="D9" s="8" t="s">
        <v>96</v>
      </c>
      <c r="E9" s="55" t="s">
        <v>345</v>
      </c>
      <c r="F9" s="6">
        <v>100</v>
      </c>
      <c r="G9" s="6">
        <v>105.6</v>
      </c>
      <c r="H9" s="6">
        <v>105.6</v>
      </c>
      <c r="I9" s="6">
        <v>105.6</v>
      </c>
      <c r="J9" s="6">
        <v>105.6</v>
      </c>
      <c r="K9" s="6" t="s">
        <v>310</v>
      </c>
      <c r="L9" s="11"/>
    </row>
    <row r="10" spans="1:28" ht="168.75">
      <c r="A10" s="7" t="s">
        <v>10</v>
      </c>
      <c r="B10" s="6" t="s">
        <v>113</v>
      </c>
      <c r="C10" s="8" t="s">
        <v>298</v>
      </c>
      <c r="D10" s="8" t="s">
        <v>96</v>
      </c>
      <c r="E10" s="55" t="s">
        <v>345</v>
      </c>
      <c r="F10" s="6">
        <v>100</v>
      </c>
      <c r="G10" s="6">
        <v>100</v>
      </c>
      <c r="H10" s="6">
        <v>100</v>
      </c>
      <c r="I10" s="6">
        <v>100</v>
      </c>
      <c r="J10" s="6">
        <v>100</v>
      </c>
      <c r="K10" s="6" t="s">
        <v>82</v>
      </c>
      <c r="L10" s="35"/>
      <c r="M10" s="36"/>
      <c r="N10" s="36"/>
      <c r="O10" s="36"/>
      <c r="P10" s="36"/>
      <c r="Q10" s="36"/>
      <c r="R10" s="36"/>
      <c r="S10" s="36"/>
      <c r="T10" s="36"/>
      <c r="U10" s="36"/>
      <c r="V10" s="36"/>
      <c r="W10" s="36"/>
      <c r="X10" s="36"/>
      <c r="Y10" s="36"/>
      <c r="Z10" s="36"/>
      <c r="AA10" s="36"/>
      <c r="AB10" s="36"/>
    </row>
    <row r="11" spans="1:28" ht="131.25" customHeight="1">
      <c r="A11" s="7" t="s">
        <v>11</v>
      </c>
      <c r="B11" s="6" t="s">
        <v>129</v>
      </c>
      <c r="C11" s="8" t="s">
        <v>299</v>
      </c>
      <c r="D11" s="8" t="s">
        <v>96</v>
      </c>
      <c r="E11" s="55" t="s">
        <v>346</v>
      </c>
      <c r="F11" s="6">
        <v>17.100000000000001</v>
      </c>
      <c r="G11" s="6">
        <v>15</v>
      </c>
      <c r="H11" s="6">
        <v>15</v>
      </c>
      <c r="I11" s="6">
        <v>15</v>
      </c>
      <c r="J11" s="6">
        <v>15</v>
      </c>
      <c r="K11" s="6" t="s">
        <v>77</v>
      </c>
      <c r="L11" s="35"/>
      <c r="M11" s="36"/>
      <c r="N11" s="36"/>
      <c r="O11" s="36"/>
      <c r="P11" s="36"/>
      <c r="Q11" s="36"/>
      <c r="R11" s="36"/>
      <c r="S11" s="36"/>
      <c r="T11" s="36"/>
      <c r="U11" s="36"/>
      <c r="V11" s="36"/>
      <c r="W11" s="36"/>
      <c r="X11" s="36"/>
      <c r="Y11" s="36"/>
      <c r="Z11" s="36"/>
      <c r="AA11" s="36"/>
      <c r="AB11" s="36"/>
    </row>
    <row r="12" spans="1:28" ht="225">
      <c r="A12" s="7" t="s">
        <v>12</v>
      </c>
      <c r="B12" s="6" t="s">
        <v>109</v>
      </c>
      <c r="C12" s="8" t="s">
        <v>300</v>
      </c>
      <c r="D12" s="8" t="s">
        <v>193</v>
      </c>
      <c r="E12" s="55" t="s">
        <v>379</v>
      </c>
      <c r="F12" s="6">
        <v>0</v>
      </c>
      <c r="G12" s="6">
        <v>0</v>
      </c>
      <c r="H12" s="6">
        <v>0</v>
      </c>
      <c r="I12" s="6">
        <v>0</v>
      </c>
      <c r="J12" s="6">
        <v>0</v>
      </c>
      <c r="K12" s="6" t="s">
        <v>41</v>
      </c>
      <c r="L12" s="11"/>
    </row>
    <row r="13" spans="1:28" ht="225">
      <c r="A13" s="7" t="s">
        <v>13</v>
      </c>
      <c r="B13" s="6" t="s">
        <v>128</v>
      </c>
      <c r="C13" s="8" t="s">
        <v>301</v>
      </c>
      <c r="D13" s="8" t="s">
        <v>193</v>
      </c>
      <c r="E13" s="55" t="s">
        <v>379</v>
      </c>
      <c r="F13" s="6">
        <v>0</v>
      </c>
      <c r="G13" s="6">
        <v>0</v>
      </c>
      <c r="H13" s="6">
        <v>0</v>
      </c>
      <c r="I13" s="6">
        <v>0</v>
      </c>
      <c r="J13" s="6">
        <v>0</v>
      </c>
      <c r="K13" s="6" t="s">
        <v>38</v>
      </c>
      <c r="L13" s="11"/>
    </row>
    <row r="14" spans="1:28" ht="203.25" customHeight="1">
      <c r="A14" s="7" t="s">
        <v>66</v>
      </c>
      <c r="B14" s="6" t="s">
        <v>111</v>
      </c>
      <c r="C14" s="8" t="s">
        <v>302</v>
      </c>
      <c r="D14" s="8" t="s">
        <v>193</v>
      </c>
      <c r="E14" s="55" t="s">
        <v>379</v>
      </c>
      <c r="F14" s="6">
        <v>0</v>
      </c>
      <c r="G14" s="6">
        <v>0</v>
      </c>
      <c r="H14" s="6">
        <v>0</v>
      </c>
      <c r="I14" s="6">
        <v>0</v>
      </c>
      <c r="J14" s="6">
        <v>0</v>
      </c>
      <c r="K14" s="6" t="s">
        <v>65</v>
      </c>
      <c r="L14" s="11"/>
    </row>
    <row r="15" spans="1:28" ht="130.5" customHeight="1">
      <c r="A15" s="7" t="s">
        <v>145</v>
      </c>
      <c r="B15" s="6" t="s">
        <v>124</v>
      </c>
      <c r="C15" s="8" t="s">
        <v>303</v>
      </c>
      <c r="D15" s="8" t="s">
        <v>96</v>
      </c>
      <c r="E15" s="55" t="s">
        <v>345</v>
      </c>
      <c r="F15" s="6">
        <v>100</v>
      </c>
      <c r="G15" s="6">
        <v>100</v>
      </c>
      <c r="H15" s="6">
        <v>100</v>
      </c>
      <c r="I15" s="6">
        <v>100</v>
      </c>
      <c r="J15" s="6">
        <v>100</v>
      </c>
      <c r="K15" s="6" t="s">
        <v>43</v>
      </c>
      <c r="L15" s="11"/>
    </row>
    <row r="16" spans="1:28" ht="130.5" customHeight="1">
      <c r="A16" s="7" t="s">
        <v>146</v>
      </c>
      <c r="B16" s="6" t="s">
        <v>126</v>
      </c>
      <c r="C16" s="8" t="s">
        <v>303</v>
      </c>
      <c r="D16" s="8" t="s">
        <v>192</v>
      </c>
      <c r="E16" s="55" t="s">
        <v>379</v>
      </c>
      <c r="F16" s="6">
        <v>0</v>
      </c>
      <c r="G16" s="6">
        <v>0</v>
      </c>
      <c r="H16" s="6">
        <v>0</v>
      </c>
      <c r="I16" s="6">
        <v>0</v>
      </c>
      <c r="J16" s="6">
        <v>0</v>
      </c>
      <c r="K16" s="6" t="s">
        <v>43</v>
      </c>
      <c r="L16" s="11"/>
    </row>
    <row r="17" spans="1:28">
      <c r="A17" s="25">
        <v>2</v>
      </c>
      <c r="B17" s="97" t="s">
        <v>381</v>
      </c>
      <c r="C17" s="97"/>
      <c r="D17" s="97"/>
      <c r="E17" s="97"/>
      <c r="F17" s="97"/>
      <c r="G17" s="97"/>
      <c r="H17" s="97"/>
      <c r="I17" s="97"/>
      <c r="J17" s="97"/>
      <c r="K17" s="97"/>
      <c r="L17" s="11"/>
    </row>
    <row r="18" spans="1:28" ht="150">
      <c r="A18" s="7" t="s">
        <v>14</v>
      </c>
      <c r="B18" s="6" t="s">
        <v>130</v>
      </c>
      <c r="C18" s="8" t="s">
        <v>296</v>
      </c>
      <c r="D18" s="8" t="s">
        <v>96</v>
      </c>
      <c r="E18" s="81">
        <v>100</v>
      </c>
      <c r="F18" s="8">
        <v>100</v>
      </c>
      <c r="G18" s="8">
        <v>100</v>
      </c>
      <c r="H18" s="8">
        <v>100</v>
      </c>
      <c r="I18" s="8">
        <v>100</v>
      </c>
      <c r="J18" s="8">
        <v>100</v>
      </c>
      <c r="K18" s="6" t="s">
        <v>195</v>
      </c>
    </row>
    <row r="19" spans="1:28" ht="129" customHeight="1">
      <c r="A19" s="7" t="s">
        <v>15</v>
      </c>
      <c r="B19" s="6" t="s">
        <v>131</v>
      </c>
      <c r="C19" s="8" t="s">
        <v>302</v>
      </c>
      <c r="D19" s="8" t="s">
        <v>96</v>
      </c>
      <c r="E19" s="82">
        <v>83.9</v>
      </c>
      <c r="F19" s="83">
        <v>93</v>
      </c>
      <c r="G19" s="8">
        <v>83.9</v>
      </c>
      <c r="H19" s="8">
        <v>83.9</v>
      </c>
      <c r="I19" s="8">
        <v>83.9</v>
      </c>
      <c r="J19" s="8">
        <v>83.9</v>
      </c>
      <c r="K19" s="30" t="s">
        <v>71</v>
      </c>
      <c r="L19" s="37"/>
      <c r="M19" s="37"/>
      <c r="N19" s="37"/>
      <c r="O19" s="37"/>
      <c r="P19" s="37"/>
      <c r="Q19" s="37"/>
      <c r="R19" s="37"/>
      <c r="S19" s="37"/>
      <c r="T19" s="37"/>
      <c r="U19" s="37"/>
      <c r="V19" s="37"/>
      <c r="W19" s="37"/>
      <c r="X19" s="37"/>
      <c r="Y19" s="37"/>
      <c r="Z19" s="37"/>
      <c r="AA19" s="37"/>
      <c r="AB19" s="37"/>
    </row>
    <row r="20" spans="1:28" ht="75">
      <c r="A20" s="7" t="s">
        <v>16</v>
      </c>
      <c r="B20" s="6" t="s">
        <v>118</v>
      </c>
      <c r="C20" s="8" t="s">
        <v>304</v>
      </c>
      <c r="D20" s="8" t="s">
        <v>193</v>
      </c>
      <c r="E20" s="81">
        <v>0</v>
      </c>
      <c r="F20" s="8">
        <v>0</v>
      </c>
      <c r="G20" s="8">
        <v>0</v>
      </c>
      <c r="H20" s="8">
        <v>0</v>
      </c>
      <c r="I20" s="8">
        <v>0</v>
      </c>
      <c r="J20" s="8">
        <v>0</v>
      </c>
      <c r="K20" s="6" t="s">
        <v>76</v>
      </c>
    </row>
    <row r="21" spans="1:28" ht="126.75" customHeight="1">
      <c r="A21" s="7" t="s">
        <v>17</v>
      </c>
      <c r="B21" s="48" t="s">
        <v>294</v>
      </c>
      <c r="C21" s="8" t="s">
        <v>304</v>
      </c>
      <c r="D21" s="8" t="s">
        <v>193</v>
      </c>
      <c r="E21" s="81">
        <v>0</v>
      </c>
      <c r="F21" s="81">
        <v>0</v>
      </c>
      <c r="G21" s="81">
        <v>0</v>
      </c>
      <c r="H21" s="81">
        <v>0</v>
      </c>
      <c r="I21" s="81">
        <v>0</v>
      </c>
      <c r="J21" s="81">
        <v>0</v>
      </c>
      <c r="K21" s="9" t="s">
        <v>71</v>
      </c>
    </row>
    <row r="22" spans="1:28" ht="202.5" customHeight="1">
      <c r="A22" s="7" t="s">
        <v>18</v>
      </c>
      <c r="B22" s="48" t="s">
        <v>308</v>
      </c>
      <c r="C22" s="8" t="s">
        <v>304</v>
      </c>
      <c r="D22" s="8" t="s">
        <v>193</v>
      </c>
      <c r="E22" s="84">
        <v>0</v>
      </c>
      <c r="F22" s="84">
        <v>0</v>
      </c>
      <c r="G22" s="84">
        <v>0</v>
      </c>
      <c r="H22" s="84">
        <v>0</v>
      </c>
      <c r="I22" s="84">
        <v>0</v>
      </c>
      <c r="J22" s="84">
        <v>0</v>
      </c>
      <c r="K22" s="9" t="s">
        <v>305</v>
      </c>
    </row>
    <row r="23" spans="1:28">
      <c r="A23" s="19"/>
      <c r="B23" s="20"/>
      <c r="C23" s="21"/>
      <c r="D23" s="20"/>
      <c r="E23" s="21"/>
      <c r="F23" s="21"/>
      <c r="G23" s="21"/>
      <c r="H23" s="21"/>
      <c r="I23" s="21"/>
      <c r="J23" s="21"/>
      <c r="K23" s="21"/>
    </row>
    <row r="24" spans="1:28">
      <c r="A24" s="19"/>
      <c r="B24" s="20"/>
      <c r="C24" s="21"/>
      <c r="D24" s="20"/>
      <c r="E24" s="21"/>
      <c r="F24" s="21"/>
      <c r="G24" s="21"/>
      <c r="H24" s="21"/>
      <c r="I24" s="21"/>
      <c r="J24" s="21"/>
      <c r="K24" s="21"/>
    </row>
    <row r="25" spans="1:28">
      <c r="A25" s="19"/>
      <c r="B25" s="20"/>
      <c r="C25" s="21"/>
      <c r="D25" s="20"/>
      <c r="E25" s="21"/>
      <c r="F25" s="21"/>
      <c r="G25" s="21"/>
      <c r="H25" s="21"/>
      <c r="I25" s="21"/>
      <c r="J25" s="21"/>
      <c r="K25" s="21"/>
    </row>
    <row r="26" spans="1:28">
      <c r="A26" s="19"/>
      <c r="B26" s="20"/>
      <c r="C26" s="21"/>
      <c r="D26" s="20"/>
      <c r="E26" s="21"/>
      <c r="F26" s="21"/>
      <c r="G26" s="21"/>
      <c r="H26" s="21"/>
      <c r="I26" s="21"/>
      <c r="J26" s="21"/>
      <c r="K26" s="21"/>
    </row>
  </sheetData>
  <mergeCells count="10">
    <mergeCell ref="B6:K6"/>
    <mergeCell ref="B17:K17"/>
    <mergeCell ref="A1:K1"/>
    <mergeCell ref="A3:A4"/>
    <mergeCell ref="B3:B4"/>
    <mergeCell ref="C3:C4"/>
    <mergeCell ref="D3:D4"/>
    <mergeCell ref="E3:E4"/>
    <mergeCell ref="F3:J3"/>
    <mergeCell ref="K3:K4"/>
  </mergeCells>
  <pageMargins left="0.55118110236220474" right="0.15748031496062992" top="0.43307086614173229" bottom="0.27559055118110237" header="0.23622047244094491" footer="0.31496062992125984"/>
  <pageSetup paperSize="9" scale="61" firstPageNumber="3" fitToHeight="35" orientation="landscape" useFirstPageNumber="1" horizontalDpi="4294967294" verticalDpi="4294967294"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18" zoomScaleNormal="100" zoomScaleSheetLayoutView="55" zoomScalePageLayoutView="55" workbookViewId="0">
      <selection activeCell="D20" sqref="D20"/>
    </sheetView>
  </sheetViews>
  <sheetFormatPr defaultColWidth="10.28515625" defaultRowHeight="18.75"/>
  <cols>
    <col min="1" max="1" width="11" style="18" bestFit="1" customWidth="1"/>
    <col min="2" max="2" width="40.140625" style="16" customWidth="1"/>
    <col min="3" max="3" width="22.5703125" style="16" customWidth="1"/>
    <col min="4" max="4" width="47.28515625" style="16" customWidth="1"/>
    <col min="5" max="5" width="58.42578125" style="16" customWidth="1"/>
    <col min="6" max="6" width="30.28515625" style="16" customWidth="1"/>
    <col min="7" max="16384" width="10.28515625" style="16"/>
  </cols>
  <sheetData>
    <row r="1" spans="1:6" ht="44.25" customHeight="1">
      <c r="A1" s="100" t="s">
        <v>363</v>
      </c>
      <c r="B1" s="100"/>
      <c r="C1" s="100"/>
      <c r="D1" s="100"/>
      <c r="E1" s="100"/>
      <c r="F1" s="100"/>
    </row>
    <row r="2" spans="1:6" s="17" customFormat="1" ht="37.5">
      <c r="A2" s="3" t="s">
        <v>20</v>
      </c>
      <c r="B2" s="26" t="s">
        <v>88</v>
      </c>
      <c r="C2" s="26" t="s">
        <v>89</v>
      </c>
      <c r="D2" s="26" t="s">
        <v>153</v>
      </c>
      <c r="E2" s="26" t="s">
        <v>90</v>
      </c>
      <c r="F2" s="26" t="s">
        <v>91</v>
      </c>
    </row>
    <row r="3" spans="1:6" s="17" customFormat="1">
      <c r="A3" s="3">
        <v>1</v>
      </c>
      <c r="B3" s="26">
        <v>2</v>
      </c>
      <c r="C3" s="26">
        <v>3</v>
      </c>
      <c r="D3" s="26">
        <v>4</v>
      </c>
      <c r="E3" s="26">
        <v>5</v>
      </c>
      <c r="F3" s="26">
        <v>6</v>
      </c>
    </row>
    <row r="4" spans="1:6" s="17" customFormat="1">
      <c r="A4" s="3">
        <v>1</v>
      </c>
      <c r="B4" s="101" t="s">
        <v>92</v>
      </c>
      <c r="C4" s="101"/>
      <c r="D4" s="101"/>
      <c r="E4" s="101"/>
      <c r="F4" s="101"/>
    </row>
    <row r="5" spans="1:6" ht="213.75" customHeight="1">
      <c r="A5" s="7" t="s">
        <v>7</v>
      </c>
      <c r="B5" s="4" t="s">
        <v>95</v>
      </c>
      <c r="C5" s="26" t="s">
        <v>96</v>
      </c>
      <c r="D5" s="4" t="s">
        <v>397</v>
      </c>
      <c r="E5" s="4" t="s">
        <v>97</v>
      </c>
      <c r="F5" s="4" t="s">
        <v>103</v>
      </c>
    </row>
    <row r="6" spans="1:6" ht="234.75" customHeight="1">
      <c r="A6" s="7" t="s">
        <v>8</v>
      </c>
      <c r="B6" s="4" t="s">
        <v>99</v>
      </c>
      <c r="C6" s="26" t="s">
        <v>96</v>
      </c>
      <c r="D6" s="4" t="s">
        <v>398</v>
      </c>
      <c r="E6" s="4" t="s">
        <v>100</v>
      </c>
      <c r="F6" s="4" t="s">
        <v>103</v>
      </c>
    </row>
    <row r="7" spans="1:6" ht="218.25" customHeight="1">
      <c r="A7" s="7" t="s">
        <v>9</v>
      </c>
      <c r="B7" s="4" t="s">
        <v>104</v>
      </c>
      <c r="C7" s="26" t="s">
        <v>96</v>
      </c>
      <c r="D7" s="4" t="s">
        <v>399</v>
      </c>
      <c r="E7" s="4" t="s">
        <v>100</v>
      </c>
      <c r="F7" s="4" t="s">
        <v>103</v>
      </c>
    </row>
    <row r="8" spans="1:6" ht="273" customHeight="1">
      <c r="A8" s="7" t="s">
        <v>10</v>
      </c>
      <c r="B8" s="6" t="s">
        <v>113</v>
      </c>
      <c r="C8" s="26" t="s">
        <v>96</v>
      </c>
      <c r="D8" s="4" t="s">
        <v>400</v>
      </c>
      <c r="E8" s="4" t="s">
        <v>114</v>
      </c>
      <c r="F8" s="4" t="s">
        <v>103</v>
      </c>
    </row>
    <row r="9" spans="1:6" ht="225">
      <c r="A9" s="7" t="s">
        <v>11</v>
      </c>
      <c r="B9" s="4" t="s">
        <v>108</v>
      </c>
      <c r="C9" s="26" t="s">
        <v>96</v>
      </c>
      <c r="D9" s="4" t="s">
        <v>401</v>
      </c>
      <c r="E9" s="4" t="s">
        <v>107</v>
      </c>
      <c r="F9" s="4" t="s">
        <v>103</v>
      </c>
    </row>
    <row r="10" spans="1:6" s="5" customFormat="1" ht="150">
      <c r="A10" s="7" t="s">
        <v>12</v>
      </c>
      <c r="B10" s="6" t="s">
        <v>109</v>
      </c>
      <c r="C10" s="26" t="s">
        <v>193</v>
      </c>
      <c r="D10" s="4" t="s">
        <v>110</v>
      </c>
      <c r="E10" s="4" t="s">
        <v>94</v>
      </c>
      <c r="F10" s="4" t="s">
        <v>103</v>
      </c>
    </row>
    <row r="11" spans="1:6" s="5" customFormat="1" ht="243.75">
      <c r="A11" s="7" t="s">
        <v>13</v>
      </c>
      <c r="B11" s="4" t="s">
        <v>105</v>
      </c>
      <c r="C11" s="26" t="s">
        <v>193</v>
      </c>
      <c r="D11" s="4" t="s">
        <v>106</v>
      </c>
      <c r="E11" s="4" t="s">
        <v>94</v>
      </c>
      <c r="F11" s="4" t="s">
        <v>103</v>
      </c>
    </row>
    <row r="12" spans="1:6" s="5" customFormat="1" ht="138.75" customHeight="1">
      <c r="A12" s="7" t="s">
        <v>66</v>
      </c>
      <c r="B12" s="6" t="s">
        <v>111</v>
      </c>
      <c r="C12" s="26" t="s">
        <v>193</v>
      </c>
      <c r="D12" s="4" t="s">
        <v>112</v>
      </c>
      <c r="E12" s="4" t="s">
        <v>94</v>
      </c>
      <c r="F12" s="4" t="s">
        <v>103</v>
      </c>
    </row>
    <row r="13" spans="1:6" s="5" customFormat="1" ht="323.25" customHeight="1">
      <c r="A13" s="7" t="s">
        <v>145</v>
      </c>
      <c r="B13" s="4" t="s">
        <v>98</v>
      </c>
      <c r="C13" s="26" t="s">
        <v>96</v>
      </c>
      <c r="D13" s="4" t="s">
        <v>402</v>
      </c>
      <c r="E13" s="4" t="s">
        <v>97</v>
      </c>
      <c r="F13" s="4" t="s">
        <v>103</v>
      </c>
    </row>
    <row r="14" spans="1:6" s="5" customFormat="1" ht="336" customHeight="1">
      <c r="A14" s="7" t="s">
        <v>146</v>
      </c>
      <c r="B14" s="4" t="s">
        <v>101</v>
      </c>
      <c r="C14" s="26" t="s">
        <v>192</v>
      </c>
      <c r="D14" s="4" t="s">
        <v>102</v>
      </c>
      <c r="E14" s="4" t="s">
        <v>94</v>
      </c>
      <c r="F14" s="4" t="s">
        <v>103</v>
      </c>
    </row>
    <row r="15" spans="1:6" s="5" customFormat="1" ht="18.75" customHeight="1">
      <c r="A15" s="3" t="s">
        <v>52</v>
      </c>
      <c r="B15" s="101" t="s">
        <v>115</v>
      </c>
      <c r="C15" s="101"/>
      <c r="D15" s="101"/>
      <c r="E15" s="101"/>
      <c r="F15" s="101"/>
    </row>
    <row r="16" spans="1:6" s="5" customFormat="1" ht="198" customHeight="1">
      <c r="A16" s="7" t="s">
        <v>14</v>
      </c>
      <c r="B16" s="4" t="s">
        <v>116</v>
      </c>
      <c r="C16" s="26" t="s">
        <v>96</v>
      </c>
      <c r="D16" s="4" t="s">
        <v>403</v>
      </c>
      <c r="E16" s="4" t="s">
        <v>100</v>
      </c>
      <c r="F16" s="4" t="s">
        <v>103</v>
      </c>
    </row>
    <row r="17" spans="1:6" s="5" customFormat="1" ht="206.25">
      <c r="A17" s="7" t="s">
        <v>15</v>
      </c>
      <c r="B17" s="4" t="s">
        <v>117</v>
      </c>
      <c r="C17" s="26" t="s">
        <v>96</v>
      </c>
      <c r="D17" s="4" t="s">
        <v>404</v>
      </c>
      <c r="E17" s="4" t="s">
        <v>94</v>
      </c>
      <c r="F17" s="4" t="s">
        <v>103</v>
      </c>
    </row>
    <row r="18" spans="1:6" s="5" customFormat="1" ht="87" customHeight="1">
      <c r="A18" s="7" t="s">
        <v>16</v>
      </c>
      <c r="B18" s="4" t="s">
        <v>118</v>
      </c>
      <c r="C18" s="26" t="s">
        <v>176</v>
      </c>
      <c r="D18" s="4" t="s">
        <v>119</v>
      </c>
      <c r="E18" s="4" t="s">
        <v>94</v>
      </c>
      <c r="F18" s="4" t="s">
        <v>103</v>
      </c>
    </row>
    <row r="19" spans="1:6" ht="37.5">
      <c r="A19" s="7" t="s">
        <v>17</v>
      </c>
      <c r="B19" s="49" t="s">
        <v>294</v>
      </c>
      <c r="C19" s="38" t="s">
        <v>176</v>
      </c>
      <c r="D19" s="4" t="s">
        <v>318</v>
      </c>
      <c r="E19" s="4" t="s">
        <v>94</v>
      </c>
      <c r="F19" s="4" t="s">
        <v>103</v>
      </c>
    </row>
    <row r="20" spans="1:6" ht="131.25">
      <c r="A20" s="7" t="s">
        <v>18</v>
      </c>
      <c r="B20" s="49" t="s">
        <v>308</v>
      </c>
      <c r="C20" s="38" t="s">
        <v>176</v>
      </c>
      <c r="D20" s="4" t="s">
        <v>405</v>
      </c>
      <c r="E20" s="4" t="s">
        <v>94</v>
      </c>
      <c r="F20" s="4" t="s">
        <v>103</v>
      </c>
    </row>
  </sheetData>
  <mergeCells count="3">
    <mergeCell ref="A1:F1"/>
    <mergeCell ref="B4:F4"/>
    <mergeCell ref="B15:F15"/>
  </mergeCells>
  <printOptions horizontalCentered="1"/>
  <pageMargins left="0.70866141732283472" right="0.70866141732283472" top="0.74803149606299213" bottom="0.74803149606299213" header="0.31496062992125984" footer="0.31496062992125984"/>
  <pageSetup paperSize="9" scale="62" firstPageNumber="6" fitToHeight="14" orientation="landscape" useFirstPageNumber="1" r:id="rId1"/>
  <rowBreaks count="1" manualBreakCount="1">
    <brk id="1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zoomScaleNormal="100" zoomScaleSheetLayoutView="100" zoomScalePageLayoutView="55" workbookViewId="0">
      <selection activeCell="E14" sqref="E14"/>
    </sheetView>
  </sheetViews>
  <sheetFormatPr defaultColWidth="10.28515625" defaultRowHeight="18.75"/>
  <cols>
    <col min="1" max="1" width="11" style="18" bestFit="1" customWidth="1"/>
    <col min="2" max="2" width="14.42578125" style="18" customWidth="1"/>
    <col min="3" max="3" width="16.28515625" style="18" customWidth="1"/>
    <col min="4" max="4" width="19" style="18" customWidth="1"/>
    <col min="5" max="5" width="45" style="16" customWidth="1"/>
    <col min="6" max="6" width="22.5703125" style="16" customWidth="1"/>
    <col min="7" max="7" width="48.140625" style="16" customWidth="1"/>
    <col min="8" max="16384" width="10.28515625" style="16"/>
  </cols>
  <sheetData>
    <row r="1" spans="1:7" ht="44.25" customHeight="1">
      <c r="A1" s="102" t="s">
        <v>364</v>
      </c>
      <c r="B1" s="102"/>
      <c r="C1" s="102"/>
      <c r="D1" s="102"/>
      <c r="E1" s="102"/>
      <c r="F1" s="102"/>
      <c r="G1" s="102"/>
    </row>
    <row r="2" spans="1:7" s="17" customFormat="1" ht="80.25" customHeight="1">
      <c r="A2" s="3" t="s">
        <v>20</v>
      </c>
      <c r="B2" s="3" t="s">
        <v>157</v>
      </c>
      <c r="C2" s="3" t="s">
        <v>160</v>
      </c>
      <c r="D2" s="3" t="s">
        <v>161</v>
      </c>
      <c r="E2" s="38" t="s">
        <v>162</v>
      </c>
      <c r="F2" s="38" t="s">
        <v>89</v>
      </c>
      <c r="G2" s="38" t="s">
        <v>163</v>
      </c>
    </row>
    <row r="3" spans="1:7" s="17" customFormat="1">
      <c r="A3" s="3">
        <v>1</v>
      </c>
      <c r="B3" s="3" t="s">
        <v>52</v>
      </c>
      <c r="C3" s="3" t="s">
        <v>178</v>
      </c>
      <c r="D3" s="3" t="s">
        <v>34</v>
      </c>
      <c r="E3" s="38">
        <v>5</v>
      </c>
      <c r="F3" s="38">
        <v>6</v>
      </c>
      <c r="G3" s="38">
        <v>7</v>
      </c>
    </row>
    <row r="4" spans="1:7" s="17" customFormat="1" ht="217.5" customHeight="1">
      <c r="A4" s="3" t="s">
        <v>62</v>
      </c>
      <c r="B4" s="3" t="s">
        <v>158</v>
      </c>
      <c r="C4" s="3" t="s">
        <v>158</v>
      </c>
      <c r="D4" s="3" t="s">
        <v>159</v>
      </c>
      <c r="E4" s="66" t="s">
        <v>387</v>
      </c>
      <c r="F4" s="64" t="s">
        <v>383</v>
      </c>
      <c r="G4" s="67" t="s">
        <v>384</v>
      </c>
    </row>
    <row r="5" spans="1:7" s="17" customFormat="1" ht="131.25">
      <c r="A5" s="3" t="s">
        <v>52</v>
      </c>
      <c r="B5" s="3" t="s">
        <v>158</v>
      </c>
      <c r="C5" s="3" t="s">
        <v>158</v>
      </c>
      <c r="D5" s="3" t="s">
        <v>167</v>
      </c>
      <c r="E5" s="65" t="s">
        <v>388</v>
      </c>
      <c r="F5" s="64" t="s">
        <v>176</v>
      </c>
      <c r="G5" s="65" t="s">
        <v>382</v>
      </c>
    </row>
    <row r="6" spans="1:7" s="17" customFormat="1" ht="356.25">
      <c r="A6" s="3" t="s">
        <v>178</v>
      </c>
      <c r="B6" s="3" t="s">
        <v>158</v>
      </c>
      <c r="C6" s="3" t="s">
        <v>158</v>
      </c>
      <c r="D6" s="3" t="s">
        <v>168</v>
      </c>
      <c r="E6" s="38" t="s">
        <v>223</v>
      </c>
      <c r="F6" s="38" t="s">
        <v>96</v>
      </c>
      <c r="G6" s="38" t="s">
        <v>244</v>
      </c>
    </row>
    <row r="7" spans="1:7" s="17" customFormat="1" ht="409.5">
      <c r="A7" s="3" t="s">
        <v>34</v>
      </c>
      <c r="B7" s="3" t="s">
        <v>158</v>
      </c>
      <c r="C7" s="3" t="s">
        <v>158</v>
      </c>
      <c r="D7" s="3" t="s">
        <v>180</v>
      </c>
      <c r="E7" s="38" t="s">
        <v>224</v>
      </c>
      <c r="F7" s="38" t="s">
        <v>96</v>
      </c>
      <c r="G7" s="63" t="s">
        <v>245</v>
      </c>
    </row>
    <row r="8" spans="1:7" s="17" customFormat="1" ht="129" customHeight="1">
      <c r="A8" s="3" t="s">
        <v>53</v>
      </c>
      <c r="B8" s="3" t="s">
        <v>158</v>
      </c>
      <c r="C8" s="3" t="s">
        <v>158</v>
      </c>
      <c r="D8" s="3" t="s">
        <v>181</v>
      </c>
      <c r="E8" s="38" t="s">
        <v>313</v>
      </c>
      <c r="F8" s="38" t="s">
        <v>96</v>
      </c>
      <c r="G8" s="38" t="s">
        <v>385</v>
      </c>
    </row>
    <row r="9" spans="1:7" s="17" customFormat="1" ht="180" customHeight="1">
      <c r="A9" s="3" t="s">
        <v>55</v>
      </c>
      <c r="B9" s="3" t="s">
        <v>158</v>
      </c>
      <c r="C9" s="3" t="s">
        <v>158</v>
      </c>
      <c r="D9" s="3" t="s">
        <v>189</v>
      </c>
      <c r="E9" s="64" t="s">
        <v>389</v>
      </c>
      <c r="F9" s="64" t="s">
        <v>176</v>
      </c>
      <c r="G9" s="64" t="s">
        <v>386</v>
      </c>
    </row>
    <row r="10" spans="1:7" s="17" customFormat="1" ht="282.75" customHeight="1">
      <c r="A10" s="3" t="s">
        <v>57</v>
      </c>
      <c r="B10" s="3" t="s">
        <v>158</v>
      </c>
      <c r="C10" s="3" t="s">
        <v>159</v>
      </c>
      <c r="D10" s="3" t="s">
        <v>158</v>
      </c>
      <c r="E10" s="38" t="s">
        <v>225</v>
      </c>
      <c r="F10" s="38" t="s">
        <v>96</v>
      </c>
      <c r="G10" s="63" t="s">
        <v>246</v>
      </c>
    </row>
    <row r="11" spans="1:7" s="17" customFormat="1" ht="168.75">
      <c r="A11" s="3" t="s">
        <v>59</v>
      </c>
      <c r="B11" s="3" t="s">
        <v>158</v>
      </c>
      <c r="C11" s="3" t="s">
        <v>159</v>
      </c>
      <c r="D11" s="3" t="s">
        <v>159</v>
      </c>
      <c r="E11" s="38" t="s">
        <v>226</v>
      </c>
      <c r="F11" s="38" t="s">
        <v>176</v>
      </c>
      <c r="G11" s="63" t="s">
        <v>317</v>
      </c>
    </row>
    <row r="12" spans="1:7" ht="193.5" customHeight="1">
      <c r="A12" s="3" t="s">
        <v>179</v>
      </c>
      <c r="B12" s="3" t="s">
        <v>158</v>
      </c>
      <c r="C12" s="3" t="s">
        <v>159</v>
      </c>
      <c r="D12" s="3" t="s">
        <v>165</v>
      </c>
      <c r="E12" s="38" t="s">
        <v>227</v>
      </c>
      <c r="F12" s="38" t="s">
        <v>96</v>
      </c>
      <c r="G12" s="63" t="s">
        <v>248</v>
      </c>
    </row>
    <row r="13" spans="1:7" ht="339" customHeight="1">
      <c r="A13" s="3" t="s">
        <v>180</v>
      </c>
      <c r="B13" s="3" t="s">
        <v>158</v>
      </c>
      <c r="C13" s="3" t="s">
        <v>159</v>
      </c>
      <c r="D13" s="3" t="s">
        <v>180</v>
      </c>
      <c r="E13" s="38" t="s">
        <v>228</v>
      </c>
      <c r="F13" s="38" t="s">
        <v>96</v>
      </c>
      <c r="G13" s="63" t="s">
        <v>263</v>
      </c>
    </row>
    <row r="14" spans="1:7" ht="339" customHeight="1">
      <c r="A14" s="3" t="s">
        <v>181</v>
      </c>
      <c r="B14" s="3" t="s">
        <v>158</v>
      </c>
      <c r="C14" s="3" t="s">
        <v>159</v>
      </c>
      <c r="D14" s="3" t="s">
        <v>183</v>
      </c>
      <c r="E14" s="73" t="s">
        <v>406</v>
      </c>
      <c r="F14" s="73" t="s">
        <v>96</v>
      </c>
      <c r="G14" s="74" t="s">
        <v>407</v>
      </c>
    </row>
    <row r="15" spans="1:7" ht="172.5" customHeight="1">
      <c r="A15" s="3" t="s">
        <v>182</v>
      </c>
      <c r="B15" s="3" t="s">
        <v>158</v>
      </c>
      <c r="C15" s="3" t="s">
        <v>169</v>
      </c>
      <c r="D15" s="3" t="s">
        <v>158</v>
      </c>
      <c r="E15" s="64" t="s">
        <v>393</v>
      </c>
      <c r="F15" s="64" t="s">
        <v>177</v>
      </c>
      <c r="G15" s="68" t="s">
        <v>394</v>
      </c>
    </row>
    <row r="16" spans="1:7" ht="66" customHeight="1">
      <c r="A16" s="3" t="s">
        <v>166</v>
      </c>
      <c r="B16" s="3" t="s">
        <v>158</v>
      </c>
      <c r="C16" s="3" t="s">
        <v>168</v>
      </c>
      <c r="D16" s="3" t="s">
        <v>158</v>
      </c>
      <c r="E16" s="38" t="s">
        <v>229</v>
      </c>
      <c r="F16" s="38" t="s">
        <v>176</v>
      </c>
      <c r="G16" s="63" t="s">
        <v>93</v>
      </c>
    </row>
    <row r="17" spans="1:7" ht="150">
      <c r="A17" s="3" t="s">
        <v>183</v>
      </c>
      <c r="B17" s="3" t="s">
        <v>158</v>
      </c>
      <c r="C17" s="3" t="s">
        <v>165</v>
      </c>
      <c r="D17" s="3" t="s">
        <v>158</v>
      </c>
      <c r="E17" s="38" t="s">
        <v>230</v>
      </c>
      <c r="F17" s="63" t="s">
        <v>176</v>
      </c>
      <c r="G17" s="63" t="s">
        <v>284</v>
      </c>
    </row>
    <row r="18" spans="1:7" ht="222.75" customHeight="1">
      <c r="A18" s="3" t="s">
        <v>184</v>
      </c>
      <c r="B18" s="3" t="s">
        <v>158</v>
      </c>
      <c r="C18" s="3" t="s">
        <v>165</v>
      </c>
      <c r="D18" s="3" t="s">
        <v>158</v>
      </c>
      <c r="E18" s="38" t="s">
        <v>273</v>
      </c>
      <c r="F18" s="63" t="s">
        <v>274</v>
      </c>
      <c r="G18" s="38" t="s">
        <v>283</v>
      </c>
    </row>
    <row r="19" spans="1:7" ht="171.75" customHeight="1">
      <c r="A19" s="3" t="s">
        <v>185</v>
      </c>
      <c r="B19" s="3" t="s">
        <v>158</v>
      </c>
      <c r="C19" s="3" t="s">
        <v>165</v>
      </c>
      <c r="D19" s="3" t="s">
        <v>159</v>
      </c>
      <c r="E19" s="38" t="s">
        <v>231</v>
      </c>
      <c r="F19" s="38" t="s">
        <v>274</v>
      </c>
      <c r="G19" s="38" t="s">
        <v>247</v>
      </c>
    </row>
    <row r="20" spans="1:7" ht="112.5">
      <c r="A20" s="3" t="s">
        <v>164</v>
      </c>
      <c r="B20" s="3" t="s">
        <v>158</v>
      </c>
      <c r="C20" s="3" t="s">
        <v>165</v>
      </c>
      <c r="D20" s="3" t="s">
        <v>167</v>
      </c>
      <c r="E20" s="38" t="s">
        <v>232</v>
      </c>
      <c r="F20" s="38" t="s">
        <v>271</v>
      </c>
      <c r="G20" s="38" t="s">
        <v>249</v>
      </c>
    </row>
    <row r="21" spans="1:7" ht="89.25" customHeight="1">
      <c r="A21" s="3" t="s">
        <v>186</v>
      </c>
      <c r="B21" s="3" t="s">
        <v>158</v>
      </c>
      <c r="C21" s="3" t="s">
        <v>165</v>
      </c>
      <c r="D21" s="3" t="s">
        <v>169</v>
      </c>
      <c r="E21" s="38" t="s">
        <v>408</v>
      </c>
      <c r="F21" s="38" t="s">
        <v>271</v>
      </c>
      <c r="G21" s="38" t="s">
        <v>250</v>
      </c>
    </row>
    <row r="22" spans="1:7" ht="112.5">
      <c r="A22" s="3" t="s">
        <v>187</v>
      </c>
      <c r="B22" s="3" t="s">
        <v>158</v>
      </c>
      <c r="C22" s="3" t="s">
        <v>165</v>
      </c>
      <c r="D22" s="3" t="s">
        <v>170</v>
      </c>
      <c r="E22" s="38" t="s">
        <v>233</v>
      </c>
      <c r="F22" s="38" t="s">
        <v>271</v>
      </c>
      <c r="G22" s="38" t="s">
        <v>251</v>
      </c>
    </row>
    <row r="23" spans="1:7" ht="124.5" customHeight="1">
      <c r="A23" s="3" t="s">
        <v>188</v>
      </c>
      <c r="B23" s="3" t="s">
        <v>158</v>
      </c>
      <c r="C23" s="3" t="s">
        <v>165</v>
      </c>
      <c r="D23" s="3" t="s">
        <v>171</v>
      </c>
      <c r="E23" s="38" t="s">
        <v>234</v>
      </c>
      <c r="F23" s="38" t="s">
        <v>177</v>
      </c>
      <c r="G23" s="38" t="s">
        <v>252</v>
      </c>
    </row>
    <row r="24" spans="1:7" ht="135.75" customHeight="1">
      <c r="A24" s="3" t="s">
        <v>189</v>
      </c>
      <c r="B24" s="3" t="s">
        <v>158</v>
      </c>
      <c r="C24" s="3" t="s">
        <v>165</v>
      </c>
      <c r="D24" s="3" t="s">
        <v>168</v>
      </c>
      <c r="E24" s="38" t="s">
        <v>235</v>
      </c>
      <c r="F24" s="38" t="s">
        <v>176</v>
      </c>
      <c r="G24" s="38" t="s">
        <v>253</v>
      </c>
    </row>
    <row r="25" spans="1:7" ht="132.75" customHeight="1">
      <c r="A25" s="3" t="s">
        <v>190</v>
      </c>
      <c r="B25" s="3" t="s">
        <v>158</v>
      </c>
      <c r="C25" s="3" t="s">
        <v>264</v>
      </c>
      <c r="D25" s="3" t="s">
        <v>158</v>
      </c>
      <c r="E25" s="38" t="s">
        <v>290</v>
      </c>
      <c r="F25" s="38" t="s">
        <v>271</v>
      </c>
      <c r="G25" s="38" t="s">
        <v>266</v>
      </c>
    </row>
    <row r="26" spans="1:7" ht="131.25">
      <c r="A26" s="3" t="s">
        <v>191</v>
      </c>
      <c r="B26" s="3" t="s">
        <v>158</v>
      </c>
      <c r="C26" s="3" t="s">
        <v>172</v>
      </c>
      <c r="D26" s="3" t="s">
        <v>158</v>
      </c>
      <c r="E26" s="38" t="s">
        <v>109</v>
      </c>
      <c r="F26" s="38" t="s">
        <v>176</v>
      </c>
      <c r="G26" s="38" t="s">
        <v>254</v>
      </c>
    </row>
    <row r="27" spans="1:7" ht="143.25" customHeight="1">
      <c r="A27" s="3" t="s">
        <v>201</v>
      </c>
      <c r="B27" s="3" t="s">
        <v>158</v>
      </c>
      <c r="C27" s="3" t="s">
        <v>172</v>
      </c>
      <c r="D27" s="3" t="s">
        <v>159</v>
      </c>
      <c r="E27" s="38" t="s">
        <v>236</v>
      </c>
      <c r="F27" s="38" t="s">
        <v>176</v>
      </c>
      <c r="G27" s="38" t="s">
        <v>255</v>
      </c>
    </row>
    <row r="28" spans="1:7" ht="120.75" customHeight="1">
      <c r="A28" s="3" t="s">
        <v>202</v>
      </c>
      <c r="B28" s="3" t="s">
        <v>158</v>
      </c>
      <c r="C28" s="3" t="s">
        <v>172</v>
      </c>
      <c r="D28" s="3" t="s">
        <v>167</v>
      </c>
      <c r="E28" s="38" t="s">
        <v>237</v>
      </c>
      <c r="F28" s="38" t="s">
        <v>176</v>
      </c>
      <c r="G28" s="38" t="s">
        <v>256</v>
      </c>
    </row>
    <row r="29" spans="1:7" ht="221.25" customHeight="1">
      <c r="A29" s="3" t="s">
        <v>203</v>
      </c>
      <c r="B29" s="3" t="s">
        <v>158</v>
      </c>
      <c r="C29" s="3" t="s">
        <v>378</v>
      </c>
      <c r="D29" s="3" t="s">
        <v>158</v>
      </c>
      <c r="E29" s="63" t="s">
        <v>377</v>
      </c>
      <c r="F29" s="63" t="s">
        <v>176</v>
      </c>
      <c r="G29" s="73" t="s">
        <v>409</v>
      </c>
    </row>
    <row r="30" spans="1:7" ht="56.25">
      <c r="A30" s="3" t="s">
        <v>204</v>
      </c>
      <c r="B30" s="3" t="s">
        <v>159</v>
      </c>
      <c r="C30" s="3" t="s">
        <v>158</v>
      </c>
      <c r="D30" s="3" t="s">
        <v>158</v>
      </c>
      <c r="E30" s="38" t="s">
        <v>238</v>
      </c>
      <c r="F30" s="38" t="s">
        <v>177</v>
      </c>
      <c r="G30" s="38" t="s">
        <v>257</v>
      </c>
    </row>
    <row r="31" spans="1:7" ht="143.25" customHeight="1">
      <c r="A31" s="3" t="s">
        <v>205</v>
      </c>
      <c r="B31" s="3" t="s">
        <v>159</v>
      </c>
      <c r="C31" s="3" t="s">
        <v>159</v>
      </c>
      <c r="D31" s="3" t="s">
        <v>158</v>
      </c>
      <c r="E31" s="38" t="s">
        <v>239</v>
      </c>
      <c r="F31" s="63" t="s">
        <v>176</v>
      </c>
      <c r="G31" s="63" t="s">
        <v>258</v>
      </c>
    </row>
    <row r="32" spans="1:7" ht="143.25" customHeight="1">
      <c r="A32" s="3" t="s">
        <v>206</v>
      </c>
      <c r="B32" s="3" t="s">
        <v>159</v>
      </c>
      <c r="C32" s="3" t="s">
        <v>159</v>
      </c>
      <c r="D32" s="3" t="s">
        <v>159</v>
      </c>
      <c r="E32" s="38" t="s">
        <v>240</v>
      </c>
      <c r="F32" s="38" t="s">
        <v>176</v>
      </c>
      <c r="G32" s="38" t="s">
        <v>259</v>
      </c>
    </row>
    <row r="33" spans="1:7" ht="245.25" customHeight="1">
      <c r="A33" s="3" t="s">
        <v>207</v>
      </c>
      <c r="B33" s="3" t="s">
        <v>159</v>
      </c>
      <c r="C33" s="3" t="s">
        <v>169</v>
      </c>
      <c r="D33" s="3" t="s">
        <v>159</v>
      </c>
      <c r="E33" s="68" t="s">
        <v>395</v>
      </c>
      <c r="F33" s="38" t="s">
        <v>193</v>
      </c>
      <c r="G33" s="68" t="s">
        <v>395</v>
      </c>
    </row>
    <row r="34" spans="1:7" ht="132" customHeight="1">
      <c r="A34" s="3" t="s">
        <v>208</v>
      </c>
      <c r="B34" s="3" t="s">
        <v>159</v>
      </c>
      <c r="C34" s="3" t="s">
        <v>309</v>
      </c>
      <c r="D34" s="3" t="s">
        <v>159</v>
      </c>
      <c r="E34" s="38" t="s">
        <v>308</v>
      </c>
      <c r="F34" s="38" t="s">
        <v>176</v>
      </c>
      <c r="G34" s="38" t="s">
        <v>315</v>
      </c>
    </row>
    <row r="35" spans="1:7" ht="56.25">
      <c r="A35" s="3" t="s">
        <v>390</v>
      </c>
      <c r="B35" s="3" t="s">
        <v>159</v>
      </c>
      <c r="C35" s="3" t="s">
        <v>173</v>
      </c>
      <c r="D35" s="3" t="s">
        <v>158</v>
      </c>
      <c r="E35" s="38" t="s">
        <v>241</v>
      </c>
      <c r="F35" s="38" t="s">
        <v>176</v>
      </c>
      <c r="G35" s="38" t="s">
        <v>260</v>
      </c>
    </row>
    <row r="36" spans="1:7" ht="131.25">
      <c r="A36" s="3" t="s">
        <v>391</v>
      </c>
      <c r="B36" s="3" t="s">
        <v>159</v>
      </c>
      <c r="C36" s="3" t="s">
        <v>174</v>
      </c>
      <c r="D36" s="3" t="s">
        <v>158</v>
      </c>
      <c r="E36" s="38" t="s">
        <v>292</v>
      </c>
      <c r="F36" s="38" t="s">
        <v>271</v>
      </c>
      <c r="G36" s="38" t="s">
        <v>261</v>
      </c>
    </row>
    <row r="37" spans="1:7" ht="54" customHeight="1">
      <c r="A37" s="3" t="s">
        <v>392</v>
      </c>
      <c r="B37" s="3" t="s">
        <v>159</v>
      </c>
      <c r="C37" s="3" t="s">
        <v>175</v>
      </c>
      <c r="D37" s="3" t="s">
        <v>158</v>
      </c>
      <c r="E37" s="38" t="s">
        <v>242</v>
      </c>
      <c r="F37" s="38" t="s">
        <v>176</v>
      </c>
      <c r="G37" s="38" t="s">
        <v>262</v>
      </c>
    </row>
  </sheetData>
  <mergeCells count="1">
    <mergeCell ref="A1:G1"/>
  </mergeCells>
  <printOptions horizontalCentered="1"/>
  <pageMargins left="0" right="0" top="0" bottom="0" header="0" footer="0"/>
  <pageSetup paperSize="9" scale="70" firstPageNumber="6" fitToHeight="14" orientation="landscape" useFirstPageNumber="1" r:id="rId1"/>
  <rowBreaks count="5" manualBreakCount="5">
    <brk id="7" max="6" man="1"/>
    <brk id="12" max="6" man="1"/>
    <brk id="22" max="6" man="1"/>
    <brk id="27" max="6" man="1"/>
    <brk id="3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9"/>
  <sheetViews>
    <sheetView topLeftCell="A209" zoomScale="120" zoomScaleNormal="120" zoomScaleSheetLayoutView="120" workbookViewId="0">
      <selection activeCell="G11" sqref="G11:K11"/>
    </sheetView>
  </sheetViews>
  <sheetFormatPr defaultColWidth="9.140625" defaultRowHeight="15"/>
  <cols>
    <col min="1" max="1" width="4.42578125" style="27" customWidth="1"/>
    <col min="2" max="2" width="37.28515625" style="28" customWidth="1"/>
    <col min="3" max="3" width="7.5703125" style="1" customWidth="1"/>
    <col min="4" max="4" width="16.140625" style="1" customWidth="1"/>
    <col min="5" max="5" width="12.5703125" style="1" customWidth="1"/>
    <col min="6" max="6" width="12.7109375" style="1" customWidth="1"/>
    <col min="7" max="10" width="9.140625" style="1"/>
    <col min="11" max="11" width="6.7109375" style="1" customWidth="1"/>
    <col min="12" max="14" width="11.28515625" style="1" bestFit="1" customWidth="1"/>
    <col min="15" max="15" width="8.7109375" style="1" customWidth="1"/>
    <col min="16" max="16384" width="9.140625" style="1"/>
  </cols>
  <sheetData>
    <row r="1" spans="1:15" ht="15" customHeight="1">
      <c r="A1" s="141" t="s">
        <v>196</v>
      </c>
      <c r="B1" s="141"/>
      <c r="C1" s="141"/>
      <c r="D1" s="141"/>
      <c r="E1" s="141"/>
      <c r="F1" s="141"/>
      <c r="G1" s="141"/>
      <c r="H1" s="141"/>
      <c r="I1" s="141"/>
      <c r="J1" s="141"/>
      <c r="K1" s="141"/>
      <c r="L1" s="141"/>
      <c r="M1" s="141"/>
      <c r="N1" s="141"/>
      <c r="O1" s="141"/>
    </row>
    <row r="2" spans="1:15" ht="33" customHeight="1">
      <c r="A2" s="106" t="s">
        <v>20</v>
      </c>
      <c r="B2" s="108" t="s">
        <v>347</v>
      </c>
      <c r="C2" s="108" t="s">
        <v>24</v>
      </c>
      <c r="D2" s="108" t="s">
        <v>6</v>
      </c>
      <c r="E2" s="108" t="s">
        <v>30</v>
      </c>
      <c r="F2" s="143" t="s">
        <v>25</v>
      </c>
      <c r="G2" s="144"/>
      <c r="H2" s="144"/>
      <c r="I2" s="144"/>
      <c r="J2" s="144"/>
      <c r="K2" s="144"/>
      <c r="L2" s="144"/>
      <c r="M2" s="144"/>
      <c r="N2" s="145"/>
      <c r="O2" s="120" t="s">
        <v>26</v>
      </c>
    </row>
    <row r="3" spans="1:15" ht="33.75" customHeight="1">
      <c r="A3" s="106"/>
      <c r="B3" s="108"/>
      <c r="C3" s="108"/>
      <c r="D3" s="108"/>
      <c r="E3" s="108"/>
      <c r="F3" s="43">
        <v>2023</v>
      </c>
      <c r="G3" s="113">
        <v>2024</v>
      </c>
      <c r="H3" s="113"/>
      <c r="I3" s="113"/>
      <c r="J3" s="113"/>
      <c r="K3" s="113"/>
      <c r="L3" s="43" t="s">
        <v>3</v>
      </c>
      <c r="M3" s="43" t="s">
        <v>69</v>
      </c>
      <c r="N3" s="43" t="s">
        <v>70</v>
      </c>
      <c r="O3" s="120"/>
    </row>
    <row r="4" spans="1:15">
      <c r="A4" s="39">
        <v>1</v>
      </c>
      <c r="B4" s="40">
        <v>2</v>
      </c>
      <c r="C4" s="40">
        <v>3</v>
      </c>
      <c r="D4" s="40">
        <v>4</v>
      </c>
      <c r="E4" s="40">
        <v>5</v>
      </c>
      <c r="F4" s="40">
        <v>7</v>
      </c>
      <c r="G4" s="142">
        <v>6</v>
      </c>
      <c r="H4" s="142"/>
      <c r="I4" s="142"/>
      <c r="J4" s="142"/>
      <c r="K4" s="142"/>
      <c r="L4" s="40">
        <v>8</v>
      </c>
      <c r="M4" s="40">
        <v>9</v>
      </c>
      <c r="N4" s="40">
        <v>10</v>
      </c>
      <c r="O4" s="40">
        <v>12</v>
      </c>
    </row>
    <row r="5" spans="1:15">
      <c r="A5" s="106">
        <v>1</v>
      </c>
      <c r="B5" s="109" t="s">
        <v>35</v>
      </c>
      <c r="C5" s="108"/>
      <c r="D5" s="44" t="s">
        <v>21</v>
      </c>
      <c r="E5" s="57">
        <f>E6+E7+E8+E9</f>
        <v>2012440.5509799998</v>
      </c>
      <c r="F5" s="57">
        <f>F6+F7+F8+F9</f>
        <v>405153.89705999999</v>
      </c>
      <c r="G5" s="104">
        <f>G6+G7+G8+G9</f>
        <v>428288.86403</v>
      </c>
      <c r="H5" s="104"/>
      <c r="I5" s="104"/>
      <c r="J5" s="104"/>
      <c r="K5" s="104"/>
      <c r="L5" s="57">
        <f t="shared" ref="L5:N5" si="0">L6+L7+L8+L9</f>
        <v>392945.18140999996</v>
      </c>
      <c r="M5" s="57">
        <f t="shared" si="0"/>
        <v>393026.28824000002</v>
      </c>
      <c r="N5" s="57">
        <f t="shared" si="0"/>
        <v>393026.32024000003</v>
      </c>
      <c r="O5" s="120"/>
    </row>
    <row r="6" spans="1:15" ht="22.5">
      <c r="A6" s="106"/>
      <c r="B6" s="109"/>
      <c r="C6" s="108"/>
      <c r="D6" s="44" t="s">
        <v>28</v>
      </c>
      <c r="E6" s="57">
        <f>F6+G6+L6+M6+N6</f>
        <v>1346181</v>
      </c>
      <c r="F6" s="57">
        <f>F11+F19+F27+F35+F43+F51+F59+F67+F75++F83+F91+F99+F107+F115+F123+F131</f>
        <v>271969</v>
      </c>
      <c r="G6" s="116">
        <f>G11+G19+G27+G35+G43+G51+G59+G67+G75+G83+G91+G99+G107+G115+G123+G131</f>
        <v>278720</v>
      </c>
      <c r="H6" s="117"/>
      <c r="I6" s="117"/>
      <c r="J6" s="117"/>
      <c r="K6" s="118"/>
      <c r="L6" s="57">
        <f>L11+L19+L27+L35+L43+L51+L59+L67+L75++L83+L91+L99+L107+L115+L123+L131</f>
        <v>265164</v>
      </c>
      <c r="M6" s="57">
        <f>M11+M19+M27+M35+M43+M51+M59+M67+M75++M83+M91+M99+M107+M115+M123+M131</f>
        <v>265164</v>
      </c>
      <c r="N6" s="57">
        <f>N11+N19+N27+N35+N43+N51+N59+N67+N75++N83+N91+N99+N107+N115+N123+N131</f>
        <v>265164</v>
      </c>
      <c r="O6" s="120"/>
    </row>
    <row r="7" spans="1:15" ht="33.75">
      <c r="A7" s="106"/>
      <c r="B7" s="109"/>
      <c r="C7" s="108"/>
      <c r="D7" s="44" t="s">
        <v>1</v>
      </c>
      <c r="E7" s="57">
        <f t="shared" ref="E7:E8" si="1">F7+G7+L7+M7+N7</f>
        <v>42812.2</v>
      </c>
      <c r="F7" s="57">
        <f>F12+F20+F28+F36+F44+F52+F60+F68+F76+F84+F92+F100+F108+F116+F124+F132</f>
        <v>7500</v>
      </c>
      <c r="G7" s="104">
        <f>G20+G28+G36+G44+G60+G68+G76+G84+G92+G100+G108+G116+G124+G132</f>
        <v>12812.2</v>
      </c>
      <c r="H7" s="104"/>
      <c r="I7" s="104"/>
      <c r="J7" s="104"/>
      <c r="K7" s="104"/>
      <c r="L7" s="57">
        <f t="shared" ref="L7:N8" si="2">L12+L20+L28+L36+L44+L52+L60+L68+L76+L84+L92+L100+L108+L116+L124+L132</f>
        <v>7500</v>
      </c>
      <c r="M7" s="57">
        <f t="shared" si="2"/>
        <v>7500</v>
      </c>
      <c r="N7" s="57">
        <f t="shared" si="2"/>
        <v>7500</v>
      </c>
      <c r="O7" s="120"/>
    </row>
    <row r="8" spans="1:15" ht="33.75">
      <c r="A8" s="106"/>
      <c r="B8" s="109"/>
      <c r="C8" s="108"/>
      <c r="D8" s="44" t="s">
        <v>22</v>
      </c>
      <c r="E8" s="57">
        <f t="shared" si="1"/>
        <v>623447.35097999999</v>
      </c>
      <c r="F8" s="57">
        <f>F13+F21+F29+F37+F45+F53+F61+F69+F77+F85+F93+F101+F109+F117+F125+F133</f>
        <v>125684.89706</v>
      </c>
      <c r="G8" s="104">
        <f>G21+G29+G37+G53+G61+G69+G77+G85+G93+G101+G109+G117+G125+G133</f>
        <v>136756.66402999999</v>
      </c>
      <c r="H8" s="104"/>
      <c r="I8" s="104"/>
      <c r="J8" s="104"/>
      <c r="K8" s="104"/>
      <c r="L8" s="57">
        <f t="shared" si="2"/>
        <v>120281.18140999999</v>
      </c>
      <c r="M8" s="57">
        <f t="shared" si="2"/>
        <v>120362.28823999999</v>
      </c>
      <c r="N8" s="57">
        <f t="shared" si="2"/>
        <v>120362.32024</v>
      </c>
      <c r="O8" s="120"/>
    </row>
    <row r="9" spans="1:15" ht="24.75" customHeight="1">
      <c r="A9" s="106"/>
      <c r="B9" s="109"/>
      <c r="C9" s="108"/>
      <c r="D9" s="44" t="s">
        <v>2</v>
      </c>
      <c r="E9" s="57">
        <v>0</v>
      </c>
      <c r="F9" s="57">
        <v>0</v>
      </c>
      <c r="G9" s="104">
        <v>0</v>
      </c>
      <c r="H9" s="104"/>
      <c r="I9" s="104"/>
      <c r="J9" s="104"/>
      <c r="K9" s="104"/>
      <c r="L9" s="57">
        <v>0</v>
      </c>
      <c r="M9" s="57">
        <v>0</v>
      </c>
      <c r="N9" s="57">
        <v>0</v>
      </c>
      <c r="O9" s="120"/>
    </row>
    <row r="10" spans="1:15" ht="24.75" customHeight="1">
      <c r="A10" s="106" t="s">
        <v>7</v>
      </c>
      <c r="B10" s="109" t="s">
        <v>87</v>
      </c>
      <c r="C10" s="108"/>
      <c r="D10" s="44" t="s">
        <v>21</v>
      </c>
      <c r="E10" s="57">
        <v>0</v>
      </c>
      <c r="F10" s="57">
        <v>0</v>
      </c>
      <c r="G10" s="104">
        <v>0</v>
      </c>
      <c r="H10" s="104"/>
      <c r="I10" s="104"/>
      <c r="J10" s="104"/>
      <c r="K10" s="104"/>
      <c r="L10" s="57">
        <v>0</v>
      </c>
      <c r="M10" s="57">
        <v>0</v>
      </c>
      <c r="N10" s="57">
        <v>0</v>
      </c>
      <c r="O10" s="44"/>
    </row>
    <row r="11" spans="1:15" ht="24.75" customHeight="1">
      <c r="A11" s="106"/>
      <c r="B11" s="109"/>
      <c r="C11" s="108"/>
      <c r="D11" s="44" t="s">
        <v>28</v>
      </c>
      <c r="E11" s="57">
        <v>0</v>
      </c>
      <c r="F11" s="57">
        <v>0</v>
      </c>
      <c r="G11" s="104">
        <v>0</v>
      </c>
      <c r="H11" s="104"/>
      <c r="I11" s="104"/>
      <c r="J11" s="104"/>
      <c r="K11" s="104"/>
      <c r="L11" s="57">
        <v>0</v>
      </c>
      <c r="M11" s="57">
        <v>0</v>
      </c>
      <c r="N11" s="57">
        <v>0</v>
      </c>
      <c r="O11" s="44"/>
    </row>
    <row r="12" spans="1:15" ht="24.75" customHeight="1">
      <c r="A12" s="106"/>
      <c r="B12" s="109"/>
      <c r="C12" s="108"/>
      <c r="D12" s="44" t="s">
        <v>1</v>
      </c>
      <c r="E12" s="57">
        <v>0</v>
      </c>
      <c r="F12" s="57">
        <v>0</v>
      </c>
      <c r="G12" s="104">
        <v>0</v>
      </c>
      <c r="H12" s="104"/>
      <c r="I12" s="104"/>
      <c r="J12" s="104"/>
      <c r="K12" s="104"/>
      <c r="L12" s="57">
        <v>0</v>
      </c>
      <c r="M12" s="57">
        <v>0</v>
      </c>
      <c r="N12" s="57">
        <v>0</v>
      </c>
      <c r="O12" s="44"/>
    </row>
    <row r="13" spans="1:15" ht="39" customHeight="1">
      <c r="A13" s="106"/>
      <c r="B13" s="109"/>
      <c r="C13" s="108"/>
      <c r="D13" s="44" t="s">
        <v>22</v>
      </c>
      <c r="E13" s="57">
        <v>0</v>
      </c>
      <c r="F13" s="57">
        <v>0</v>
      </c>
      <c r="G13" s="104">
        <v>0</v>
      </c>
      <c r="H13" s="104"/>
      <c r="I13" s="104"/>
      <c r="J13" s="104"/>
      <c r="K13" s="104"/>
      <c r="L13" s="57">
        <v>0</v>
      </c>
      <c r="M13" s="57">
        <v>0</v>
      </c>
      <c r="N13" s="57">
        <v>0</v>
      </c>
      <c r="O13" s="44"/>
    </row>
    <row r="14" spans="1:15" ht="24.75" customHeight="1">
      <c r="A14" s="106"/>
      <c r="B14" s="109"/>
      <c r="C14" s="108"/>
      <c r="D14" s="44" t="s">
        <v>2</v>
      </c>
      <c r="E14" s="57">
        <v>0</v>
      </c>
      <c r="F14" s="57">
        <v>0</v>
      </c>
      <c r="G14" s="104">
        <v>0</v>
      </c>
      <c r="H14" s="104"/>
      <c r="I14" s="104"/>
      <c r="J14" s="104"/>
      <c r="K14" s="104"/>
      <c r="L14" s="57">
        <v>0</v>
      </c>
      <c r="M14" s="57">
        <v>0</v>
      </c>
      <c r="N14" s="57">
        <v>0</v>
      </c>
      <c r="O14" s="44"/>
    </row>
    <row r="15" spans="1:15" ht="24.75" customHeight="1">
      <c r="A15" s="106"/>
      <c r="B15" s="105" t="s">
        <v>365</v>
      </c>
      <c r="C15" s="106"/>
      <c r="D15" s="106"/>
      <c r="E15" s="107" t="s">
        <v>67</v>
      </c>
      <c r="F15" s="107" t="s">
        <v>68</v>
      </c>
      <c r="G15" s="107" t="s">
        <v>4</v>
      </c>
      <c r="H15" s="108" t="s">
        <v>289</v>
      </c>
      <c r="I15" s="108"/>
      <c r="J15" s="108"/>
      <c r="K15" s="108"/>
      <c r="L15" s="107" t="s">
        <v>3</v>
      </c>
      <c r="M15" s="107" t="s">
        <v>69</v>
      </c>
      <c r="N15" s="107" t="s">
        <v>70</v>
      </c>
      <c r="O15" s="44"/>
    </row>
    <row r="16" spans="1:15" ht="24.75" customHeight="1">
      <c r="A16" s="106"/>
      <c r="B16" s="105"/>
      <c r="C16" s="106"/>
      <c r="D16" s="106"/>
      <c r="E16" s="107"/>
      <c r="F16" s="107"/>
      <c r="G16" s="107"/>
      <c r="H16" s="41" t="s">
        <v>285</v>
      </c>
      <c r="I16" s="41" t="s">
        <v>286</v>
      </c>
      <c r="J16" s="41" t="s">
        <v>287</v>
      </c>
      <c r="K16" s="41" t="s">
        <v>288</v>
      </c>
      <c r="L16" s="107"/>
      <c r="M16" s="107"/>
      <c r="N16" s="107"/>
      <c r="O16" s="44"/>
    </row>
    <row r="17" spans="1:15" ht="24.75" customHeight="1">
      <c r="A17" s="106"/>
      <c r="B17" s="105"/>
      <c r="C17" s="106"/>
      <c r="D17" s="106"/>
      <c r="E17" s="42">
        <v>0</v>
      </c>
      <c r="F17" s="42">
        <v>0</v>
      </c>
      <c r="G17" s="42">
        <v>0</v>
      </c>
      <c r="H17" s="42">
        <v>0</v>
      </c>
      <c r="I17" s="42">
        <v>0</v>
      </c>
      <c r="J17" s="42">
        <v>0</v>
      </c>
      <c r="K17" s="42">
        <v>0</v>
      </c>
      <c r="L17" s="42">
        <v>0</v>
      </c>
      <c r="M17" s="42">
        <v>0</v>
      </c>
      <c r="N17" s="42">
        <v>0</v>
      </c>
      <c r="O17" s="44"/>
    </row>
    <row r="18" spans="1:15" ht="24.75" customHeight="1">
      <c r="A18" s="106" t="s">
        <v>8</v>
      </c>
      <c r="B18" s="109" t="s">
        <v>156</v>
      </c>
      <c r="C18" s="108"/>
      <c r="D18" s="44" t="s">
        <v>21</v>
      </c>
      <c r="E18" s="57">
        <f>E19+E20+E21+E22</f>
        <v>49232.709400000007</v>
      </c>
      <c r="F18" s="57">
        <f>F19+F20+F21+F22</f>
        <v>8268.6054000000004</v>
      </c>
      <c r="G18" s="104">
        <f>G19+G20+G21+G22</f>
        <v>10520.768</v>
      </c>
      <c r="H18" s="104"/>
      <c r="I18" s="104"/>
      <c r="J18" s="104"/>
      <c r="K18" s="104"/>
      <c r="L18" s="57">
        <f>L19+L20+L21+L22</f>
        <v>10147.768</v>
      </c>
      <c r="M18" s="57">
        <f t="shared" ref="M18:N18" si="3">M19+M20+M21+M22</f>
        <v>10147.768</v>
      </c>
      <c r="N18" s="57">
        <f t="shared" si="3"/>
        <v>10147.799999999999</v>
      </c>
      <c r="O18" s="44"/>
    </row>
    <row r="19" spans="1:15" ht="24.75" customHeight="1">
      <c r="A19" s="106"/>
      <c r="B19" s="109"/>
      <c r="C19" s="108"/>
      <c r="D19" s="44" t="s">
        <v>28</v>
      </c>
      <c r="E19" s="57">
        <f>F19+G19+L19+M19+N19</f>
        <v>0</v>
      </c>
      <c r="F19" s="57">
        <v>0</v>
      </c>
      <c r="G19" s="104">
        <v>0</v>
      </c>
      <c r="H19" s="104"/>
      <c r="I19" s="104"/>
      <c r="J19" s="104"/>
      <c r="K19" s="104"/>
      <c r="L19" s="57">
        <v>0</v>
      </c>
      <c r="M19" s="57">
        <v>0</v>
      </c>
      <c r="N19" s="57">
        <v>0</v>
      </c>
      <c r="O19" s="44"/>
    </row>
    <row r="20" spans="1:15" ht="24.75" customHeight="1">
      <c r="A20" s="106"/>
      <c r="B20" s="109"/>
      <c r="C20" s="108"/>
      <c r="D20" s="44" t="s">
        <v>1</v>
      </c>
      <c r="E20" s="57">
        <f t="shared" ref="E20:E22" si="4">F20+G20+L20+M20+N20</f>
        <v>0</v>
      </c>
      <c r="F20" s="57">
        <v>0</v>
      </c>
      <c r="G20" s="104">
        <v>0</v>
      </c>
      <c r="H20" s="104"/>
      <c r="I20" s="104"/>
      <c r="J20" s="104"/>
      <c r="K20" s="104"/>
      <c r="L20" s="57">
        <v>0</v>
      </c>
      <c r="M20" s="57">
        <v>0</v>
      </c>
      <c r="N20" s="57">
        <v>0</v>
      </c>
      <c r="O20" s="44"/>
    </row>
    <row r="21" spans="1:15" ht="33" customHeight="1">
      <c r="A21" s="106"/>
      <c r="B21" s="109"/>
      <c r="C21" s="108"/>
      <c r="D21" s="44" t="s">
        <v>22</v>
      </c>
      <c r="E21" s="57">
        <f t="shared" si="4"/>
        <v>49232.709400000007</v>
      </c>
      <c r="F21" s="57">
        <v>8268.6054000000004</v>
      </c>
      <c r="G21" s="104">
        <v>10520.768</v>
      </c>
      <c r="H21" s="104"/>
      <c r="I21" s="104"/>
      <c r="J21" s="104"/>
      <c r="K21" s="104"/>
      <c r="L21" s="56">
        <v>10147.768</v>
      </c>
      <c r="M21" s="56">
        <v>10147.768</v>
      </c>
      <c r="N21" s="56">
        <v>10147.799999999999</v>
      </c>
      <c r="O21" s="44"/>
    </row>
    <row r="22" spans="1:15" ht="24.75" customHeight="1">
      <c r="A22" s="106"/>
      <c r="B22" s="109"/>
      <c r="C22" s="108"/>
      <c r="D22" s="44" t="s">
        <v>2</v>
      </c>
      <c r="E22" s="57">
        <f t="shared" si="4"/>
        <v>0</v>
      </c>
      <c r="F22" s="57">
        <v>0</v>
      </c>
      <c r="G22" s="104">
        <v>0</v>
      </c>
      <c r="H22" s="104"/>
      <c r="I22" s="104"/>
      <c r="J22" s="104"/>
      <c r="K22" s="104"/>
      <c r="L22" s="57">
        <v>0</v>
      </c>
      <c r="M22" s="57">
        <v>0</v>
      </c>
      <c r="N22" s="57">
        <v>0</v>
      </c>
      <c r="O22" s="44"/>
    </row>
    <row r="23" spans="1:15" ht="24.75" customHeight="1">
      <c r="A23" s="106"/>
      <c r="B23" s="105" t="s">
        <v>366</v>
      </c>
      <c r="C23" s="106"/>
      <c r="D23" s="106"/>
      <c r="E23" s="107" t="s">
        <v>67</v>
      </c>
      <c r="F23" s="107" t="s">
        <v>68</v>
      </c>
      <c r="G23" s="107" t="s">
        <v>4</v>
      </c>
      <c r="H23" s="108" t="s">
        <v>289</v>
      </c>
      <c r="I23" s="108"/>
      <c r="J23" s="108"/>
      <c r="K23" s="108"/>
      <c r="L23" s="107" t="s">
        <v>3</v>
      </c>
      <c r="M23" s="107" t="s">
        <v>69</v>
      </c>
      <c r="N23" s="107" t="s">
        <v>70</v>
      </c>
      <c r="O23" s="44"/>
    </row>
    <row r="24" spans="1:15" ht="24.75" customHeight="1">
      <c r="A24" s="106"/>
      <c r="B24" s="105"/>
      <c r="C24" s="106"/>
      <c r="D24" s="106"/>
      <c r="E24" s="107"/>
      <c r="F24" s="107"/>
      <c r="G24" s="107"/>
      <c r="H24" s="41" t="s">
        <v>285</v>
      </c>
      <c r="I24" s="41" t="s">
        <v>286</v>
      </c>
      <c r="J24" s="41" t="s">
        <v>287</v>
      </c>
      <c r="K24" s="41" t="s">
        <v>288</v>
      </c>
      <c r="L24" s="107"/>
      <c r="M24" s="107"/>
      <c r="N24" s="107"/>
      <c r="O24" s="44"/>
    </row>
    <row r="25" spans="1:15" ht="24.75" customHeight="1">
      <c r="A25" s="106"/>
      <c r="B25" s="105"/>
      <c r="C25" s="106"/>
      <c r="D25" s="106"/>
      <c r="E25" s="42">
        <v>30</v>
      </c>
      <c r="F25" s="42">
        <v>30</v>
      </c>
      <c r="G25" s="42">
        <v>30</v>
      </c>
      <c r="H25" s="42">
        <v>30</v>
      </c>
      <c r="I25" s="42">
        <v>30</v>
      </c>
      <c r="J25" s="42">
        <v>30</v>
      </c>
      <c r="K25" s="42">
        <v>30</v>
      </c>
      <c r="L25" s="42">
        <v>30</v>
      </c>
      <c r="M25" s="42">
        <v>30</v>
      </c>
      <c r="N25" s="42">
        <v>30</v>
      </c>
      <c r="O25" s="44"/>
    </row>
    <row r="26" spans="1:15">
      <c r="A26" s="106" t="s">
        <v>9</v>
      </c>
      <c r="B26" s="109" t="s">
        <v>269</v>
      </c>
      <c r="C26" s="108"/>
      <c r="D26" s="44" t="s">
        <v>21</v>
      </c>
      <c r="E26" s="57">
        <f t="shared" ref="E26:E30" si="5">F26+G26+L26+M26+N26</f>
        <v>0</v>
      </c>
      <c r="F26" s="57">
        <v>0</v>
      </c>
      <c r="G26" s="104">
        <v>0</v>
      </c>
      <c r="H26" s="104"/>
      <c r="I26" s="104"/>
      <c r="J26" s="104"/>
      <c r="K26" s="104"/>
      <c r="L26" s="57">
        <v>0</v>
      </c>
      <c r="M26" s="57">
        <v>0</v>
      </c>
      <c r="N26" s="57">
        <v>0</v>
      </c>
      <c r="O26" s="44"/>
    </row>
    <row r="27" spans="1:15" ht="24.75" customHeight="1">
      <c r="A27" s="106"/>
      <c r="B27" s="109"/>
      <c r="C27" s="108"/>
      <c r="D27" s="44" t="s">
        <v>28</v>
      </c>
      <c r="E27" s="57">
        <f t="shared" si="5"/>
        <v>0</v>
      </c>
      <c r="F27" s="57">
        <v>0</v>
      </c>
      <c r="G27" s="104">
        <v>0</v>
      </c>
      <c r="H27" s="104"/>
      <c r="I27" s="104"/>
      <c r="J27" s="104"/>
      <c r="K27" s="104"/>
      <c r="L27" s="57">
        <v>0</v>
      </c>
      <c r="M27" s="57">
        <v>0</v>
      </c>
      <c r="N27" s="57">
        <v>0</v>
      </c>
      <c r="O27" s="44"/>
    </row>
    <row r="28" spans="1:15" ht="24.75" customHeight="1">
      <c r="A28" s="106"/>
      <c r="B28" s="109"/>
      <c r="C28" s="108"/>
      <c r="D28" s="44" t="s">
        <v>1</v>
      </c>
      <c r="E28" s="57">
        <f t="shared" si="5"/>
        <v>0</v>
      </c>
      <c r="F28" s="57">
        <v>0</v>
      </c>
      <c r="G28" s="104">
        <v>0</v>
      </c>
      <c r="H28" s="104"/>
      <c r="I28" s="104"/>
      <c r="J28" s="104"/>
      <c r="K28" s="104"/>
      <c r="L28" s="57">
        <v>0</v>
      </c>
      <c r="M28" s="57">
        <v>0</v>
      </c>
      <c r="N28" s="57">
        <v>0</v>
      </c>
      <c r="O28" s="44"/>
    </row>
    <row r="29" spans="1:15" ht="24.75" customHeight="1">
      <c r="A29" s="106"/>
      <c r="B29" s="109"/>
      <c r="C29" s="108"/>
      <c r="D29" s="44" t="s">
        <v>22</v>
      </c>
      <c r="E29" s="57">
        <f t="shared" si="5"/>
        <v>0</v>
      </c>
      <c r="F29" s="57">
        <v>0</v>
      </c>
      <c r="G29" s="104">
        <v>0</v>
      </c>
      <c r="H29" s="104"/>
      <c r="I29" s="104"/>
      <c r="J29" s="104"/>
      <c r="K29" s="104"/>
      <c r="L29" s="57">
        <v>0</v>
      </c>
      <c r="M29" s="57">
        <v>0</v>
      </c>
      <c r="N29" s="57">
        <v>0</v>
      </c>
      <c r="O29" s="44"/>
    </row>
    <row r="30" spans="1:15" ht="24.75" customHeight="1">
      <c r="A30" s="106"/>
      <c r="B30" s="109"/>
      <c r="C30" s="108"/>
      <c r="D30" s="44" t="s">
        <v>2</v>
      </c>
      <c r="E30" s="57">
        <f t="shared" si="5"/>
        <v>0</v>
      </c>
      <c r="F30" s="57">
        <v>0</v>
      </c>
      <c r="G30" s="104">
        <v>0</v>
      </c>
      <c r="H30" s="104"/>
      <c r="I30" s="104"/>
      <c r="J30" s="104"/>
      <c r="K30" s="104"/>
      <c r="L30" s="57">
        <v>0</v>
      </c>
      <c r="M30" s="57">
        <v>0</v>
      </c>
      <c r="N30" s="57">
        <v>0</v>
      </c>
      <c r="O30" s="44"/>
    </row>
    <row r="31" spans="1:15" ht="24.75" customHeight="1">
      <c r="A31" s="106"/>
      <c r="B31" s="105" t="s">
        <v>214</v>
      </c>
      <c r="C31" s="106"/>
      <c r="D31" s="106"/>
      <c r="E31" s="107" t="s">
        <v>67</v>
      </c>
      <c r="F31" s="107" t="s">
        <v>68</v>
      </c>
      <c r="G31" s="107" t="s">
        <v>4</v>
      </c>
      <c r="H31" s="108" t="s">
        <v>289</v>
      </c>
      <c r="I31" s="108"/>
      <c r="J31" s="108"/>
      <c r="K31" s="108"/>
      <c r="L31" s="107" t="s">
        <v>3</v>
      </c>
      <c r="M31" s="107" t="s">
        <v>69</v>
      </c>
      <c r="N31" s="107" t="s">
        <v>70</v>
      </c>
      <c r="O31" s="44"/>
    </row>
    <row r="32" spans="1:15" ht="24.75" customHeight="1">
      <c r="A32" s="106"/>
      <c r="B32" s="105"/>
      <c r="C32" s="106"/>
      <c r="D32" s="106"/>
      <c r="E32" s="107"/>
      <c r="F32" s="107"/>
      <c r="G32" s="107"/>
      <c r="H32" s="41" t="s">
        <v>285</v>
      </c>
      <c r="I32" s="41" t="s">
        <v>286</v>
      </c>
      <c r="J32" s="41" t="s">
        <v>287</v>
      </c>
      <c r="K32" s="41" t="s">
        <v>288</v>
      </c>
      <c r="L32" s="107"/>
      <c r="M32" s="107"/>
      <c r="N32" s="107"/>
      <c r="O32" s="44"/>
    </row>
    <row r="33" spans="1:15" ht="24.75" customHeight="1">
      <c r="A33" s="106"/>
      <c r="B33" s="105"/>
      <c r="C33" s="106"/>
      <c r="D33" s="106"/>
      <c r="E33" s="42">
        <v>1</v>
      </c>
      <c r="F33" s="42">
        <v>1</v>
      </c>
      <c r="G33" s="42">
        <v>0</v>
      </c>
      <c r="H33" s="42">
        <v>0</v>
      </c>
      <c r="I33" s="42">
        <v>0</v>
      </c>
      <c r="J33" s="42">
        <v>0</v>
      </c>
      <c r="K33" s="42">
        <v>0</v>
      </c>
      <c r="L33" s="42">
        <v>0</v>
      </c>
      <c r="M33" s="42">
        <v>0</v>
      </c>
      <c r="N33" s="42">
        <v>0</v>
      </c>
      <c r="O33" s="44"/>
    </row>
    <row r="34" spans="1:15" ht="15" customHeight="1">
      <c r="A34" s="146" t="s">
        <v>10</v>
      </c>
      <c r="B34" s="109" t="s">
        <v>270</v>
      </c>
      <c r="C34" s="108"/>
      <c r="D34" s="44" t="s">
        <v>21</v>
      </c>
      <c r="E34" s="57">
        <f>E35+E36+E37+E38</f>
        <v>1370961</v>
      </c>
      <c r="F34" s="57">
        <f>F35+F36+F37+F38</f>
        <v>277291</v>
      </c>
      <c r="G34" s="104">
        <f>G35+G36+G37+G38</f>
        <v>288692</v>
      </c>
      <c r="H34" s="104"/>
      <c r="I34" s="104"/>
      <c r="J34" s="104"/>
      <c r="K34" s="104"/>
      <c r="L34" s="57">
        <f>L35+L36+L37+L38</f>
        <v>268326</v>
      </c>
      <c r="M34" s="57">
        <f>M35+M36+M37+M38</f>
        <v>268326</v>
      </c>
      <c r="N34" s="57">
        <f>N35+N36+N37+N38</f>
        <v>268326</v>
      </c>
      <c r="O34" s="103"/>
    </row>
    <row r="35" spans="1:15" ht="22.5">
      <c r="A35" s="147"/>
      <c r="B35" s="109"/>
      <c r="C35" s="108"/>
      <c r="D35" s="44" t="s">
        <v>28</v>
      </c>
      <c r="E35" s="57">
        <f>F35+G35+L35+M35+N35</f>
        <v>1328279</v>
      </c>
      <c r="F35" s="57">
        <v>269791</v>
      </c>
      <c r="G35" s="104">
        <v>276010</v>
      </c>
      <c r="H35" s="104"/>
      <c r="I35" s="104"/>
      <c r="J35" s="104"/>
      <c r="K35" s="104"/>
      <c r="L35" s="57">
        <v>260826</v>
      </c>
      <c r="M35" s="57">
        <v>260826</v>
      </c>
      <c r="N35" s="57">
        <v>260826</v>
      </c>
      <c r="O35" s="103"/>
    </row>
    <row r="36" spans="1:15" ht="33.75">
      <c r="A36" s="147"/>
      <c r="B36" s="109"/>
      <c r="C36" s="108"/>
      <c r="D36" s="44" t="s">
        <v>1</v>
      </c>
      <c r="E36" s="57">
        <f t="shared" ref="E36:E38" si="6">F36+G36+L36+M36+N36</f>
        <v>42682</v>
      </c>
      <c r="F36" s="57">
        <v>7500</v>
      </c>
      <c r="G36" s="104">
        <v>12682</v>
      </c>
      <c r="H36" s="104"/>
      <c r="I36" s="104"/>
      <c r="J36" s="104"/>
      <c r="K36" s="104"/>
      <c r="L36" s="57">
        <v>7500</v>
      </c>
      <c r="M36" s="57">
        <v>7500</v>
      </c>
      <c r="N36" s="57">
        <v>7500</v>
      </c>
      <c r="O36" s="103"/>
    </row>
    <row r="37" spans="1:15" ht="33.75">
      <c r="A37" s="147"/>
      <c r="B37" s="109"/>
      <c r="C37" s="108"/>
      <c r="D37" s="44" t="s">
        <v>22</v>
      </c>
      <c r="E37" s="57">
        <f t="shared" si="6"/>
        <v>0</v>
      </c>
      <c r="F37" s="57">
        <v>0</v>
      </c>
      <c r="G37" s="104">
        <v>0</v>
      </c>
      <c r="H37" s="104"/>
      <c r="I37" s="104"/>
      <c r="J37" s="104"/>
      <c r="K37" s="104"/>
      <c r="L37" s="57">
        <v>0</v>
      </c>
      <c r="M37" s="57">
        <v>0</v>
      </c>
      <c r="N37" s="57">
        <v>0</v>
      </c>
      <c r="O37" s="103"/>
    </row>
    <row r="38" spans="1:15" ht="68.25" customHeight="1">
      <c r="A38" s="147"/>
      <c r="B38" s="109"/>
      <c r="C38" s="108"/>
      <c r="D38" s="44" t="s">
        <v>2</v>
      </c>
      <c r="E38" s="57">
        <f t="shared" si="6"/>
        <v>0</v>
      </c>
      <c r="F38" s="57">
        <v>0</v>
      </c>
      <c r="G38" s="104">
        <v>0</v>
      </c>
      <c r="H38" s="104"/>
      <c r="I38" s="104"/>
      <c r="J38" s="104"/>
      <c r="K38" s="104"/>
      <c r="L38" s="57">
        <v>0</v>
      </c>
      <c r="M38" s="57">
        <v>0</v>
      </c>
      <c r="N38" s="57">
        <v>0</v>
      </c>
      <c r="O38" s="103"/>
    </row>
    <row r="39" spans="1:15" ht="24" customHeight="1">
      <c r="A39" s="147"/>
      <c r="B39" s="109" t="s">
        <v>375</v>
      </c>
      <c r="C39" s="106"/>
      <c r="D39" s="106"/>
      <c r="E39" s="107" t="s">
        <v>67</v>
      </c>
      <c r="F39" s="107" t="s">
        <v>68</v>
      </c>
      <c r="G39" s="107" t="s">
        <v>4</v>
      </c>
      <c r="H39" s="108" t="s">
        <v>289</v>
      </c>
      <c r="I39" s="108"/>
      <c r="J39" s="108"/>
      <c r="K39" s="108"/>
      <c r="L39" s="107" t="s">
        <v>3</v>
      </c>
      <c r="M39" s="107" t="s">
        <v>69</v>
      </c>
      <c r="N39" s="107" t="s">
        <v>70</v>
      </c>
      <c r="O39" s="44"/>
    </row>
    <row r="40" spans="1:15" ht="25.5" customHeight="1">
      <c r="A40" s="147"/>
      <c r="B40" s="109"/>
      <c r="C40" s="106"/>
      <c r="D40" s="106"/>
      <c r="E40" s="107"/>
      <c r="F40" s="107"/>
      <c r="G40" s="107"/>
      <c r="H40" s="41" t="s">
        <v>285</v>
      </c>
      <c r="I40" s="41" t="s">
        <v>286</v>
      </c>
      <c r="J40" s="41" t="s">
        <v>287</v>
      </c>
      <c r="K40" s="41" t="s">
        <v>288</v>
      </c>
      <c r="L40" s="107"/>
      <c r="M40" s="107"/>
      <c r="N40" s="107"/>
      <c r="O40" s="44"/>
    </row>
    <row r="41" spans="1:15" ht="42.75" customHeight="1">
      <c r="A41" s="148"/>
      <c r="B41" s="109"/>
      <c r="C41" s="106"/>
      <c r="D41" s="106"/>
      <c r="E41" s="42">
        <v>100</v>
      </c>
      <c r="F41" s="42">
        <v>100</v>
      </c>
      <c r="G41" s="42">
        <v>100</v>
      </c>
      <c r="H41" s="42">
        <v>100</v>
      </c>
      <c r="I41" s="42">
        <v>100</v>
      </c>
      <c r="J41" s="42">
        <v>100</v>
      </c>
      <c r="K41" s="42">
        <v>100</v>
      </c>
      <c r="L41" s="42">
        <v>100</v>
      </c>
      <c r="M41" s="42">
        <v>100</v>
      </c>
      <c r="N41" s="42">
        <v>100</v>
      </c>
      <c r="O41" s="44"/>
    </row>
    <row r="42" spans="1:15" ht="15" customHeight="1">
      <c r="A42" s="106" t="s">
        <v>11</v>
      </c>
      <c r="B42" s="109" t="s">
        <v>83</v>
      </c>
      <c r="C42" s="108"/>
      <c r="D42" s="44" t="s">
        <v>21</v>
      </c>
      <c r="E42" s="57">
        <f>E43+E44+E45+E46</f>
        <v>15102</v>
      </c>
      <c r="F42" s="57">
        <f>F43+F44+F45+F46</f>
        <v>2178</v>
      </c>
      <c r="G42" s="116">
        <f>G43+G44+G45+G46</f>
        <v>2010</v>
      </c>
      <c r="H42" s="117"/>
      <c r="I42" s="117"/>
      <c r="J42" s="117"/>
      <c r="K42" s="118"/>
      <c r="L42" s="57">
        <f>L43+L44+L45+L46</f>
        <v>3638</v>
      </c>
      <c r="M42" s="57">
        <f t="shared" ref="M42:N42" si="7">M43+M44+M45+M46</f>
        <v>3638</v>
      </c>
      <c r="N42" s="57">
        <f t="shared" si="7"/>
        <v>3638</v>
      </c>
      <c r="O42" s="120"/>
    </row>
    <row r="43" spans="1:15" ht="22.5">
      <c r="A43" s="106"/>
      <c r="B43" s="109"/>
      <c r="C43" s="108"/>
      <c r="D43" s="44" t="s">
        <v>28</v>
      </c>
      <c r="E43" s="57">
        <f>F43+G43+L43+M43+N43</f>
        <v>15102</v>
      </c>
      <c r="F43" s="57">
        <v>2178</v>
      </c>
      <c r="G43" s="104">
        <v>2010</v>
      </c>
      <c r="H43" s="104"/>
      <c r="I43" s="104"/>
      <c r="J43" s="104"/>
      <c r="K43" s="104"/>
      <c r="L43" s="57">
        <v>3638</v>
      </c>
      <c r="M43" s="57">
        <v>3638</v>
      </c>
      <c r="N43" s="57">
        <v>3638</v>
      </c>
      <c r="O43" s="120"/>
    </row>
    <row r="44" spans="1:15" ht="33.75">
      <c r="A44" s="106"/>
      <c r="B44" s="109"/>
      <c r="C44" s="108"/>
      <c r="D44" s="44" t="s">
        <v>1</v>
      </c>
      <c r="E44" s="57">
        <f t="shared" ref="E44:E46" si="8">F44+G44+L44+M44+N44</f>
        <v>0</v>
      </c>
      <c r="F44" s="57">
        <v>0</v>
      </c>
      <c r="G44" s="104">
        <v>0</v>
      </c>
      <c r="H44" s="104"/>
      <c r="I44" s="104"/>
      <c r="J44" s="104"/>
      <c r="K44" s="104"/>
      <c r="L44" s="57">
        <v>0</v>
      </c>
      <c r="M44" s="57">
        <v>0</v>
      </c>
      <c r="N44" s="57">
        <v>0</v>
      </c>
      <c r="O44" s="120"/>
    </row>
    <row r="45" spans="1:15" ht="33.75">
      <c r="A45" s="106"/>
      <c r="B45" s="109"/>
      <c r="C45" s="108"/>
      <c r="D45" s="44" t="s">
        <v>22</v>
      </c>
      <c r="E45" s="57">
        <f t="shared" si="8"/>
        <v>0</v>
      </c>
      <c r="F45" s="57">
        <v>0</v>
      </c>
      <c r="G45" s="104">
        <v>0</v>
      </c>
      <c r="H45" s="104"/>
      <c r="I45" s="104"/>
      <c r="J45" s="104"/>
      <c r="K45" s="104"/>
      <c r="L45" s="57">
        <v>0</v>
      </c>
      <c r="M45" s="57">
        <v>0</v>
      </c>
      <c r="N45" s="57">
        <v>0</v>
      </c>
      <c r="O45" s="120"/>
    </row>
    <row r="46" spans="1:15" ht="22.5">
      <c r="A46" s="106"/>
      <c r="B46" s="109"/>
      <c r="C46" s="108"/>
      <c r="D46" s="44" t="s">
        <v>2</v>
      </c>
      <c r="E46" s="57">
        <f t="shared" si="8"/>
        <v>0</v>
      </c>
      <c r="F46" s="57">
        <v>0</v>
      </c>
      <c r="G46" s="104">
        <v>0</v>
      </c>
      <c r="H46" s="104"/>
      <c r="I46" s="104"/>
      <c r="J46" s="104"/>
      <c r="K46" s="104"/>
      <c r="L46" s="57">
        <v>0</v>
      </c>
      <c r="M46" s="57">
        <v>0</v>
      </c>
      <c r="N46" s="57">
        <v>0</v>
      </c>
      <c r="O46" s="120"/>
    </row>
    <row r="47" spans="1:15" ht="15" customHeight="1">
      <c r="A47" s="106"/>
      <c r="B47" s="105" t="s">
        <v>209</v>
      </c>
      <c r="C47" s="106"/>
      <c r="D47" s="106"/>
      <c r="E47" s="107" t="s">
        <v>67</v>
      </c>
      <c r="F47" s="107" t="s">
        <v>68</v>
      </c>
      <c r="G47" s="107" t="s">
        <v>4</v>
      </c>
      <c r="H47" s="108" t="s">
        <v>289</v>
      </c>
      <c r="I47" s="108"/>
      <c r="J47" s="108"/>
      <c r="K47" s="108"/>
      <c r="L47" s="107" t="s">
        <v>3</v>
      </c>
      <c r="M47" s="107" t="s">
        <v>69</v>
      </c>
      <c r="N47" s="107" t="s">
        <v>70</v>
      </c>
      <c r="O47" s="44"/>
    </row>
    <row r="48" spans="1:15" ht="22.5">
      <c r="A48" s="106"/>
      <c r="B48" s="105"/>
      <c r="C48" s="106"/>
      <c r="D48" s="106"/>
      <c r="E48" s="107"/>
      <c r="F48" s="107"/>
      <c r="G48" s="107"/>
      <c r="H48" s="41" t="s">
        <v>285</v>
      </c>
      <c r="I48" s="41" t="s">
        <v>286</v>
      </c>
      <c r="J48" s="41" t="s">
        <v>287</v>
      </c>
      <c r="K48" s="41" t="s">
        <v>288</v>
      </c>
      <c r="L48" s="107"/>
      <c r="M48" s="107"/>
      <c r="N48" s="107"/>
      <c r="O48" s="44"/>
    </row>
    <row r="49" spans="1:15">
      <c r="A49" s="106"/>
      <c r="B49" s="105"/>
      <c r="C49" s="106"/>
      <c r="D49" s="106"/>
      <c r="E49" s="42">
        <v>100</v>
      </c>
      <c r="F49" s="42">
        <v>100</v>
      </c>
      <c r="G49" s="42">
        <v>100</v>
      </c>
      <c r="H49" s="42">
        <v>100</v>
      </c>
      <c r="I49" s="42">
        <v>100</v>
      </c>
      <c r="J49" s="42">
        <v>100</v>
      </c>
      <c r="K49" s="42">
        <v>100</v>
      </c>
      <c r="L49" s="42">
        <v>100</v>
      </c>
      <c r="M49" s="42">
        <v>100</v>
      </c>
      <c r="N49" s="42">
        <v>100</v>
      </c>
      <c r="O49" s="44"/>
    </row>
    <row r="50" spans="1:15" ht="15" customHeight="1">
      <c r="A50" s="106" t="s">
        <v>12</v>
      </c>
      <c r="B50" s="149" t="s">
        <v>311</v>
      </c>
      <c r="C50" s="110"/>
      <c r="D50" s="44" t="s">
        <v>21</v>
      </c>
      <c r="E50" s="57">
        <f>E51+E52+E53+E54</f>
        <v>2800</v>
      </c>
      <c r="F50" s="57">
        <f>F51+F52+F53+F54</f>
        <v>0</v>
      </c>
      <c r="G50" s="116">
        <f>G51+G52+G53+G54</f>
        <v>700</v>
      </c>
      <c r="H50" s="117"/>
      <c r="I50" s="117"/>
      <c r="J50" s="117"/>
      <c r="K50" s="118"/>
      <c r="L50" s="57">
        <f>L51+L52+L53+L54</f>
        <v>700</v>
      </c>
      <c r="M50" s="57">
        <f t="shared" ref="M50:N50" si="9">M51+M52+M53+M54</f>
        <v>700</v>
      </c>
      <c r="N50" s="57">
        <f t="shared" si="9"/>
        <v>700</v>
      </c>
      <c r="O50" s="138"/>
    </row>
    <row r="51" spans="1:15" ht="22.5">
      <c r="A51" s="106"/>
      <c r="B51" s="150"/>
      <c r="C51" s="111"/>
      <c r="D51" s="44" t="s">
        <v>28</v>
      </c>
      <c r="E51" s="57">
        <f>F51+G51+L51+M51+N51</f>
        <v>2800</v>
      </c>
      <c r="F51" s="57">
        <v>0</v>
      </c>
      <c r="G51" s="116">
        <v>700</v>
      </c>
      <c r="H51" s="117"/>
      <c r="I51" s="117"/>
      <c r="J51" s="117"/>
      <c r="K51" s="118"/>
      <c r="L51" s="57">
        <v>700</v>
      </c>
      <c r="M51" s="57">
        <v>700</v>
      </c>
      <c r="N51" s="57">
        <v>700</v>
      </c>
      <c r="O51" s="139"/>
    </row>
    <row r="52" spans="1:15" ht="33.75">
      <c r="A52" s="106"/>
      <c r="B52" s="150"/>
      <c r="C52" s="111"/>
      <c r="D52" s="44" t="s">
        <v>1</v>
      </c>
      <c r="E52" s="57">
        <f t="shared" ref="E52:E54" si="10">F52+G52+L52+M52+N52</f>
        <v>0</v>
      </c>
      <c r="F52" s="57">
        <v>0</v>
      </c>
      <c r="G52" s="104">
        <v>0</v>
      </c>
      <c r="H52" s="104"/>
      <c r="I52" s="104"/>
      <c r="J52" s="104"/>
      <c r="K52" s="104"/>
      <c r="L52" s="57">
        <v>0</v>
      </c>
      <c r="M52" s="57">
        <v>0</v>
      </c>
      <c r="N52" s="57">
        <v>0</v>
      </c>
      <c r="O52" s="139"/>
    </row>
    <row r="53" spans="1:15" ht="33.75">
      <c r="A53" s="106"/>
      <c r="B53" s="150"/>
      <c r="C53" s="111"/>
      <c r="D53" s="44" t="s">
        <v>22</v>
      </c>
      <c r="E53" s="57">
        <f t="shared" si="10"/>
        <v>0</v>
      </c>
      <c r="F53" s="57">
        <v>0</v>
      </c>
      <c r="G53" s="104">
        <v>0</v>
      </c>
      <c r="H53" s="104"/>
      <c r="I53" s="104"/>
      <c r="J53" s="104"/>
      <c r="K53" s="104"/>
      <c r="L53" s="57">
        <v>0</v>
      </c>
      <c r="M53" s="57">
        <v>0</v>
      </c>
      <c r="N53" s="57">
        <v>0</v>
      </c>
      <c r="O53" s="139"/>
    </row>
    <row r="54" spans="1:15" ht="22.5">
      <c r="A54" s="106"/>
      <c r="B54" s="151"/>
      <c r="C54" s="112"/>
      <c r="D54" s="44" t="s">
        <v>2</v>
      </c>
      <c r="E54" s="57">
        <f t="shared" si="10"/>
        <v>0</v>
      </c>
      <c r="F54" s="57">
        <v>0</v>
      </c>
      <c r="G54" s="104">
        <v>0</v>
      </c>
      <c r="H54" s="104"/>
      <c r="I54" s="104"/>
      <c r="J54" s="104"/>
      <c r="K54" s="104"/>
      <c r="L54" s="57">
        <v>0</v>
      </c>
      <c r="M54" s="57">
        <v>0</v>
      </c>
      <c r="N54" s="57">
        <v>0</v>
      </c>
      <c r="O54" s="140"/>
    </row>
    <row r="55" spans="1:15" ht="15" customHeight="1">
      <c r="A55" s="106"/>
      <c r="B55" s="105" t="s">
        <v>312</v>
      </c>
      <c r="C55" s="106"/>
      <c r="D55" s="106"/>
      <c r="E55" s="114" t="s">
        <v>67</v>
      </c>
      <c r="F55" s="114" t="s">
        <v>68</v>
      </c>
      <c r="G55" s="114" t="s">
        <v>4</v>
      </c>
      <c r="H55" s="143" t="s">
        <v>289</v>
      </c>
      <c r="I55" s="144"/>
      <c r="J55" s="144"/>
      <c r="K55" s="145"/>
      <c r="L55" s="114" t="s">
        <v>3</v>
      </c>
      <c r="M55" s="114" t="s">
        <v>69</v>
      </c>
      <c r="N55" s="114" t="s">
        <v>70</v>
      </c>
      <c r="O55" s="44"/>
    </row>
    <row r="56" spans="1:15" ht="22.5">
      <c r="A56" s="106"/>
      <c r="B56" s="105"/>
      <c r="C56" s="106"/>
      <c r="D56" s="106"/>
      <c r="E56" s="115"/>
      <c r="F56" s="115"/>
      <c r="G56" s="115"/>
      <c r="H56" s="41" t="s">
        <v>285</v>
      </c>
      <c r="I56" s="41" t="s">
        <v>286</v>
      </c>
      <c r="J56" s="41" t="s">
        <v>287</v>
      </c>
      <c r="K56" s="41" t="s">
        <v>288</v>
      </c>
      <c r="L56" s="115"/>
      <c r="M56" s="115"/>
      <c r="N56" s="115"/>
      <c r="O56" s="44"/>
    </row>
    <row r="57" spans="1:15">
      <c r="A57" s="106"/>
      <c r="B57" s="105"/>
      <c r="C57" s="106"/>
      <c r="D57" s="106"/>
      <c r="E57" s="42">
        <v>100</v>
      </c>
      <c r="F57" s="42">
        <v>100</v>
      </c>
      <c r="G57" s="42">
        <v>100</v>
      </c>
      <c r="H57" s="42">
        <v>100</v>
      </c>
      <c r="I57" s="42">
        <v>100</v>
      </c>
      <c r="J57" s="42">
        <v>100</v>
      </c>
      <c r="K57" s="42">
        <v>100</v>
      </c>
      <c r="L57" s="42">
        <v>100</v>
      </c>
      <c r="M57" s="42">
        <v>100</v>
      </c>
      <c r="N57" s="42">
        <v>100</v>
      </c>
      <c r="O57" s="44"/>
    </row>
    <row r="58" spans="1:15" ht="15" customHeight="1">
      <c r="A58" s="106" t="s">
        <v>13</v>
      </c>
      <c r="B58" s="109" t="s">
        <v>411</v>
      </c>
      <c r="C58" s="108"/>
      <c r="D58" s="77" t="s">
        <v>21</v>
      </c>
      <c r="E58" s="57">
        <f t="shared" ref="E58:E62" si="11">F58+G58+L58+M58+N58</f>
        <v>130.19999999999999</v>
      </c>
      <c r="F58" s="57">
        <v>0</v>
      </c>
      <c r="G58" s="104">
        <f>G60</f>
        <v>130.19999999999999</v>
      </c>
      <c r="H58" s="104"/>
      <c r="I58" s="104"/>
      <c r="J58" s="104"/>
      <c r="K58" s="104"/>
      <c r="L58" s="57">
        <v>0</v>
      </c>
      <c r="M58" s="57">
        <v>0</v>
      </c>
      <c r="N58" s="57">
        <v>0</v>
      </c>
      <c r="O58" s="103"/>
    </row>
    <row r="59" spans="1:15" ht="22.5">
      <c r="A59" s="106"/>
      <c r="B59" s="109"/>
      <c r="C59" s="108"/>
      <c r="D59" s="77" t="s">
        <v>28</v>
      </c>
      <c r="E59" s="57">
        <f t="shared" si="11"/>
        <v>0</v>
      </c>
      <c r="F59" s="57">
        <v>0</v>
      </c>
      <c r="G59" s="104">
        <v>0</v>
      </c>
      <c r="H59" s="104"/>
      <c r="I59" s="104"/>
      <c r="J59" s="104"/>
      <c r="K59" s="104"/>
      <c r="L59" s="57">
        <v>0</v>
      </c>
      <c r="M59" s="57">
        <v>0</v>
      </c>
      <c r="N59" s="57">
        <v>0</v>
      </c>
      <c r="O59" s="103"/>
    </row>
    <row r="60" spans="1:15" ht="33.75">
      <c r="A60" s="106"/>
      <c r="B60" s="109"/>
      <c r="C60" s="108"/>
      <c r="D60" s="77" t="s">
        <v>1</v>
      </c>
      <c r="E60" s="57">
        <f t="shared" si="11"/>
        <v>130.19999999999999</v>
      </c>
      <c r="F60" s="57">
        <v>0</v>
      </c>
      <c r="G60" s="104">
        <v>130.19999999999999</v>
      </c>
      <c r="H60" s="104"/>
      <c r="I60" s="104"/>
      <c r="J60" s="104"/>
      <c r="K60" s="104"/>
      <c r="L60" s="57">
        <v>0</v>
      </c>
      <c r="M60" s="57">
        <v>0</v>
      </c>
      <c r="N60" s="57">
        <v>0</v>
      </c>
      <c r="O60" s="103"/>
    </row>
    <row r="61" spans="1:15" ht="33.75">
      <c r="A61" s="106"/>
      <c r="B61" s="109"/>
      <c r="C61" s="108"/>
      <c r="D61" s="77" t="s">
        <v>22</v>
      </c>
      <c r="E61" s="57">
        <f t="shared" si="11"/>
        <v>0</v>
      </c>
      <c r="F61" s="57">
        <v>0</v>
      </c>
      <c r="G61" s="104">
        <v>0</v>
      </c>
      <c r="H61" s="104"/>
      <c r="I61" s="104"/>
      <c r="J61" s="104"/>
      <c r="K61" s="104"/>
      <c r="L61" s="57">
        <v>0</v>
      </c>
      <c r="M61" s="57">
        <v>0</v>
      </c>
      <c r="N61" s="57">
        <v>0</v>
      </c>
      <c r="O61" s="103"/>
    </row>
    <row r="62" spans="1:15" ht="22.5">
      <c r="A62" s="106"/>
      <c r="B62" s="109"/>
      <c r="C62" s="108"/>
      <c r="D62" s="77" t="s">
        <v>2</v>
      </c>
      <c r="E62" s="57">
        <f t="shared" si="11"/>
        <v>0</v>
      </c>
      <c r="F62" s="57">
        <v>0</v>
      </c>
      <c r="G62" s="104">
        <v>0</v>
      </c>
      <c r="H62" s="104"/>
      <c r="I62" s="104"/>
      <c r="J62" s="104"/>
      <c r="K62" s="104"/>
      <c r="L62" s="57">
        <v>0</v>
      </c>
      <c r="M62" s="57">
        <v>0</v>
      </c>
      <c r="N62" s="57">
        <v>0</v>
      </c>
      <c r="O62" s="103"/>
    </row>
    <row r="63" spans="1:15" ht="15" customHeight="1">
      <c r="A63" s="106"/>
      <c r="B63" s="105" t="s">
        <v>365</v>
      </c>
      <c r="C63" s="106"/>
      <c r="D63" s="106"/>
      <c r="E63" s="107" t="s">
        <v>67</v>
      </c>
      <c r="F63" s="107" t="s">
        <v>68</v>
      </c>
      <c r="G63" s="107" t="s">
        <v>4</v>
      </c>
      <c r="H63" s="108" t="s">
        <v>289</v>
      </c>
      <c r="I63" s="108"/>
      <c r="J63" s="108"/>
      <c r="K63" s="108"/>
      <c r="L63" s="107" t="s">
        <v>3</v>
      </c>
      <c r="M63" s="107" t="s">
        <v>69</v>
      </c>
      <c r="N63" s="107" t="s">
        <v>70</v>
      </c>
      <c r="O63" s="77"/>
    </row>
    <row r="64" spans="1:15" ht="22.5">
      <c r="A64" s="106"/>
      <c r="B64" s="105"/>
      <c r="C64" s="106"/>
      <c r="D64" s="106"/>
      <c r="E64" s="107"/>
      <c r="F64" s="107"/>
      <c r="G64" s="107"/>
      <c r="H64" s="75" t="s">
        <v>285</v>
      </c>
      <c r="I64" s="75" t="s">
        <v>286</v>
      </c>
      <c r="J64" s="75" t="s">
        <v>287</v>
      </c>
      <c r="K64" s="75" t="s">
        <v>288</v>
      </c>
      <c r="L64" s="107"/>
      <c r="M64" s="107"/>
      <c r="N64" s="107"/>
      <c r="O64" s="77"/>
    </row>
    <row r="65" spans="1:15">
      <c r="A65" s="106"/>
      <c r="B65" s="105"/>
      <c r="C65" s="106"/>
      <c r="D65" s="106"/>
      <c r="E65" s="76">
        <v>0</v>
      </c>
      <c r="F65" s="76">
        <v>0</v>
      </c>
      <c r="G65" s="76">
        <v>0</v>
      </c>
      <c r="H65" s="76">
        <v>0</v>
      </c>
      <c r="I65" s="76">
        <v>0</v>
      </c>
      <c r="J65" s="76">
        <v>0</v>
      </c>
      <c r="K65" s="76">
        <v>0</v>
      </c>
      <c r="L65" s="76">
        <v>0</v>
      </c>
      <c r="M65" s="76">
        <v>0</v>
      </c>
      <c r="N65" s="76">
        <v>0</v>
      </c>
      <c r="O65" s="77"/>
    </row>
    <row r="66" spans="1:15">
      <c r="A66" s="106" t="s">
        <v>66</v>
      </c>
      <c r="B66" s="109" t="s">
        <v>319</v>
      </c>
      <c r="C66" s="108"/>
      <c r="D66" s="44" t="s">
        <v>21</v>
      </c>
      <c r="E66" s="57">
        <f>E67+E68+E69+E70</f>
        <v>95610.146469999992</v>
      </c>
      <c r="F66" s="57">
        <f>F67+F68+F69+F70</f>
        <v>17407.564470000001</v>
      </c>
      <c r="G66" s="104">
        <f>G67+G68+G69+G70</f>
        <v>20387.937999999998</v>
      </c>
      <c r="H66" s="104"/>
      <c r="I66" s="104"/>
      <c r="J66" s="104"/>
      <c r="K66" s="104"/>
      <c r="L66" s="57">
        <f>L67+L68+L69+L70</f>
        <v>19271.547999999999</v>
      </c>
      <c r="M66" s="57">
        <f t="shared" ref="M66:N66" si="12">M67+M68+M69+M70</f>
        <v>19271.547999999999</v>
      </c>
      <c r="N66" s="57">
        <f t="shared" si="12"/>
        <v>19271.547999999999</v>
      </c>
      <c r="O66" s="103"/>
    </row>
    <row r="67" spans="1:15" ht="22.5">
      <c r="A67" s="106"/>
      <c r="B67" s="109"/>
      <c r="C67" s="108"/>
      <c r="D67" s="44" t="s">
        <v>28</v>
      </c>
      <c r="E67" s="57">
        <f t="shared" ref="E67:E68" si="13">F67+G67+L67+M67+N67</f>
        <v>0</v>
      </c>
      <c r="F67" s="57">
        <v>0</v>
      </c>
      <c r="G67" s="104">
        <v>0</v>
      </c>
      <c r="H67" s="104"/>
      <c r="I67" s="104"/>
      <c r="J67" s="104"/>
      <c r="K67" s="104"/>
      <c r="L67" s="57">
        <v>0</v>
      </c>
      <c r="M67" s="57">
        <v>0</v>
      </c>
      <c r="N67" s="57">
        <v>0</v>
      </c>
      <c r="O67" s="103"/>
    </row>
    <row r="68" spans="1:15" ht="33.75">
      <c r="A68" s="106"/>
      <c r="B68" s="109"/>
      <c r="C68" s="108"/>
      <c r="D68" s="44" t="s">
        <v>1</v>
      </c>
      <c r="E68" s="57">
        <f t="shared" si="13"/>
        <v>0</v>
      </c>
      <c r="F68" s="57">
        <v>0</v>
      </c>
      <c r="G68" s="104">
        <v>0</v>
      </c>
      <c r="H68" s="104"/>
      <c r="I68" s="104"/>
      <c r="J68" s="104"/>
      <c r="K68" s="104"/>
      <c r="L68" s="57">
        <v>0</v>
      </c>
      <c r="M68" s="57">
        <v>0</v>
      </c>
      <c r="N68" s="57">
        <v>0</v>
      </c>
      <c r="O68" s="103"/>
    </row>
    <row r="69" spans="1:15" ht="33.75">
      <c r="A69" s="106"/>
      <c r="B69" s="109"/>
      <c r="C69" s="108"/>
      <c r="D69" s="44" t="s">
        <v>22</v>
      </c>
      <c r="E69" s="57">
        <f>F69+G69+L69+M69+N69</f>
        <v>95610.146469999992</v>
      </c>
      <c r="F69" s="57">
        <v>17407.564470000001</v>
      </c>
      <c r="G69" s="104">
        <v>20387.937999999998</v>
      </c>
      <c r="H69" s="104"/>
      <c r="I69" s="104"/>
      <c r="J69" s="104"/>
      <c r="K69" s="104"/>
      <c r="L69" s="57">
        <v>19271.547999999999</v>
      </c>
      <c r="M69" s="57">
        <v>19271.547999999999</v>
      </c>
      <c r="N69" s="57">
        <v>19271.547999999999</v>
      </c>
      <c r="O69" s="103"/>
    </row>
    <row r="70" spans="1:15" ht="22.5">
      <c r="A70" s="106"/>
      <c r="B70" s="109"/>
      <c r="C70" s="108"/>
      <c r="D70" s="44" t="s">
        <v>2</v>
      </c>
      <c r="E70" s="57">
        <f t="shared" ref="E70" si="14">F70+G70+L70+M70+N70</f>
        <v>0</v>
      </c>
      <c r="F70" s="57">
        <v>0</v>
      </c>
      <c r="G70" s="104">
        <v>0</v>
      </c>
      <c r="H70" s="104"/>
      <c r="I70" s="104"/>
      <c r="J70" s="104"/>
      <c r="K70" s="104"/>
      <c r="L70" s="57">
        <v>0</v>
      </c>
      <c r="M70" s="57">
        <v>0</v>
      </c>
      <c r="N70" s="57">
        <v>0</v>
      </c>
      <c r="O70" s="103"/>
    </row>
    <row r="71" spans="1:15" ht="15" customHeight="1">
      <c r="A71" s="106"/>
      <c r="B71" s="105" t="s">
        <v>365</v>
      </c>
      <c r="C71" s="106"/>
      <c r="D71" s="106"/>
      <c r="E71" s="107" t="s">
        <v>67</v>
      </c>
      <c r="F71" s="107" t="s">
        <v>68</v>
      </c>
      <c r="G71" s="107" t="s">
        <v>4</v>
      </c>
      <c r="H71" s="108" t="s">
        <v>289</v>
      </c>
      <c r="I71" s="108"/>
      <c r="J71" s="108"/>
      <c r="K71" s="108"/>
      <c r="L71" s="107" t="s">
        <v>3</v>
      </c>
      <c r="M71" s="107" t="s">
        <v>69</v>
      </c>
      <c r="N71" s="107" t="s">
        <v>70</v>
      </c>
      <c r="O71" s="44"/>
    </row>
    <row r="72" spans="1:15" ht="22.5">
      <c r="A72" s="106"/>
      <c r="B72" s="105"/>
      <c r="C72" s="106"/>
      <c r="D72" s="106"/>
      <c r="E72" s="107"/>
      <c r="F72" s="107"/>
      <c r="G72" s="107"/>
      <c r="H72" s="41" t="s">
        <v>285</v>
      </c>
      <c r="I72" s="41" t="s">
        <v>286</v>
      </c>
      <c r="J72" s="41" t="s">
        <v>287</v>
      </c>
      <c r="K72" s="41" t="s">
        <v>288</v>
      </c>
      <c r="L72" s="107"/>
      <c r="M72" s="107"/>
      <c r="N72" s="107"/>
      <c r="O72" s="44"/>
    </row>
    <row r="73" spans="1:15">
      <c r="A73" s="106"/>
      <c r="B73" s="105"/>
      <c r="C73" s="106"/>
      <c r="D73" s="106"/>
      <c r="E73" s="42">
        <v>0</v>
      </c>
      <c r="F73" s="42">
        <v>0</v>
      </c>
      <c r="G73" s="42">
        <v>0</v>
      </c>
      <c r="H73" s="42">
        <v>0</v>
      </c>
      <c r="I73" s="42">
        <v>0</v>
      </c>
      <c r="J73" s="42">
        <v>0</v>
      </c>
      <c r="K73" s="42">
        <v>0</v>
      </c>
      <c r="L73" s="42">
        <v>0</v>
      </c>
      <c r="M73" s="42">
        <v>0</v>
      </c>
      <c r="N73" s="42">
        <v>0</v>
      </c>
      <c r="O73" s="44"/>
    </row>
    <row r="74" spans="1:15">
      <c r="A74" s="106" t="s">
        <v>145</v>
      </c>
      <c r="B74" s="109" t="s">
        <v>320</v>
      </c>
      <c r="C74" s="108"/>
      <c r="D74" s="44" t="s">
        <v>21</v>
      </c>
      <c r="E74" s="57">
        <f t="shared" ref="E74:E78" si="15">F74+G74+L74+M74+N74</f>
        <v>0</v>
      </c>
      <c r="F74" s="57">
        <v>0</v>
      </c>
      <c r="G74" s="104">
        <v>0</v>
      </c>
      <c r="H74" s="104"/>
      <c r="I74" s="104"/>
      <c r="J74" s="104"/>
      <c r="K74" s="104"/>
      <c r="L74" s="57">
        <v>0</v>
      </c>
      <c r="M74" s="57">
        <v>0</v>
      </c>
      <c r="N74" s="57">
        <v>0</v>
      </c>
      <c r="O74" s="103"/>
    </row>
    <row r="75" spans="1:15" ht="22.5">
      <c r="A75" s="106"/>
      <c r="B75" s="109"/>
      <c r="C75" s="108"/>
      <c r="D75" s="44" t="s">
        <v>28</v>
      </c>
      <c r="E75" s="57">
        <f t="shared" si="15"/>
        <v>0</v>
      </c>
      <c r="F75" s="57">
        <v>0</v>
      </c>
      <c r="G75" s="104">
        <v>0</v>
      </c>
      <c r="H75" s="104"/>
      <c r="I75" s="104"/>
      <c r="J75" s="104"/>
      <c r="K75" s="104"/>
      <c r="L75" s="57">
        <v>0</v>
      </c>
      <c r="M75" s="57">
        <v>0</v>
      </c>
      <c r="N75" s="57">
        <v>0</v>
      </c>
      <c r="O75" s="103"/>
    </row>
    <row r="76" spans="1:15" ht="33.75">
      <c r="A76" s="106"/>
      <c r="B76" s="109"/>
      <c r="C76" s="108"/>
      <c r="D76" s="44" t="s">
        <v>1</v>
      </c>
      <c r="E76" s="57">
        <f t="shared" si="15"/>
        <v>0</v>
      </c>
      <c r="F76" s="57">
        <v>0</v>
      </c>
      <c r="G76" s="104">
        <v>0</v>
      </c>
      <c r="H76" s="104"/>
      <c r="I76" s="104"/>
      <c r="J76" s="104"/>
      <c r="K76" s="104"/>
      <c r="L76" s="57">
        <v>0</v>
      </c>
      <c r="M76" s="57">
        <v>0</v>
      </c>
      <c r="N76" s="57">
        <v>0</v>
      </c>
      <c r="O76" s="103"/>
    </row>
    <row r="77" spans="1:15" ht="33.75">
      <c r="A77" s="106"/>
      <c r="B77" s="109"/>
      <c r="C77" s="108"/>
      <c r="D77" s="44" t="s">
        <v>22</v>
      </c>
      <c r="E77" s="57">
        <f t="shared" si="15"/>
        <v>0</v>
      </c>
      <c r="F77" s="57">
        <v>0</v>
      </c>
      <c r="G77" s="104">
        <v>0</v>
      </c>
      <c r="H77" s="104"/>
      <c r="I77" s="104"/>
      <c r="J77" s="104"/>
      <c r="K77" s="104"/>
      <c r="L77" s="57">
        <v>0</v>
      </c>
      <c r="M77" s="57">
        <v>0</v>
      </c>
      <c r="N77" s="57">
        <v>0</v>
      </c>
      <c r="O77" s="103"/>
    </row>
    <row r="78" spans="1:15" ht="22.5">
      <c r="A78" s="106"/>
      <c r="B78" s="109"/>
      <c r="C78" s="108"/>
      <c r="D78" s="44" t="s">
        <v>2</v>
      </c>
      <c r="E78" s="57">
        <f t="shared" si="15"/>
        <v>0</v>
      </c>
      <c r="F78" s="57">
        <v>0</v>
      </c>
      <c r="G78" s="104">
        <v>0</v>
      </c>
      <c r="H78" s="104"/>
      <c r="I78" s="104"/>
      <c r="J78" s="104"/>
      <c r="K78" s="104"/>
      <c r="L78" s="57">
        <v>0</v>
      </c>
      <c r="M78" s="57">
        <v>0</v>
      </c>
      <c r="N78" s="57">
        <v>0</v>
      </c>
      <c r="O78" s="103"/>
    </row>
    <row r="79" spans="1:15" ht="15" customHeight="1">
      <c r="A79" s="106"/>
      <c r="B79" s="105" t="s">
        <v>365</v>
      </c>
      <c r="C79" s="106"/>
      <c r="D79" s="106"/>
      <c r="E79" s="107" t="s">
        <v>67</v>
      </c>
      <c r="F79" s="107" t="s">
        <v>68</v>
      </c>
      <c r="G79" s="107" t="s">
        <v>4</v>
      </c>
      <c r="H79" s="108" t="s">
        <v>289</v>
      </c>
      <c r="I79" s="108"/>
      <c r="J79" s="108"/>
      <c r="K79" s="108"/>
      <c r="L79" s="107" t="s">
        <v>3</v>
      </c>
      <c r="M79" s="107" t="s">
        <v>69</v>
      </c>
      <c r="N79" s="107" t="s">
        <v>70</v>
      </c>
      <c r="O79" s="44"/>
    </row>
    <row r="80" spans="1:15" ht="22.5">
      <c r="A80" s="106"/>
      <c r="B80" s="105"/>
      <c r="C80" s="106"/>
      <c r="D80" s="106"/>
      <c r="E80" s="107"/>
      <c r="F80" s="107"/>
      <c r="G80" s="107"/>
      <c r="H80" s="41" t="s">
        <v>285</v>
      </c>
      <c r="I80" s="41" t="s">
        <v>286</v>
      </c>
      <c r="J80" s="41" t="s">
        <v>287</v>
      </c>
      <c r="K80" s="41" t="s">
        <v>288</v>
      </c>
      <c r="L80" s="107"/>
      <c r="M80" s="107"/>
      <c r="N80" s="107"/>
      <c r="O80" s="44"/>
    </row>
    <row r="81" spans="1:15">
      <c r="A81" s="106"/>
      <c r="B81" s="105"/>
      <c r="C81" s="106"/>
      <c r="D81" s="106"/>
      <c r="E81" s="42">
        <v>0</v>
      </c>
      <c r="F81" s="42">
        <v>0</v>
      </c>
      <c r="G81" s="42">
        <v>0</v>
      </c>
      <c r="H81" s="42">
        <v>0</v>
      </c>
      <c r="I81" s="42">
        <v>0</v>
      </c>
      <c r="J81" s="42">
        <v>0</v>
      </c>
      <c r="K81" s="42">
        <v>0</v>
      </c>
      <c r="L81" s="42">
        <v>0</v>
      </c>
      <c r="M81" s="42">
        <v>0</v>
      </c>
      <c r="N81" s="42">
        <v>0</v>
      </c>
      <c r="O81" s="44"/>
    </row>
    <row r="82" spans="1:15">
      <c r="A82" s="106" t="s">
        <v>146</v>
      </c>
      <c r="B82" s="109" t="s">
        <v>321</v>
      </c>
      <c r="C82" s="108"/>
      <c r="D82" s="44" t="s">
        <v>21</v>
      </c>
      <c r="E82" s="57">
        <f t="shared" ref="E82:E86" si="16">F82+G82+L82+M82+N82</f>
        <v>0</v>
      </c>
      <c r="F82" s="57">
        <v>0</v>
      </c>
      <c r="G82" s="104">
        <v>0</v>
      </c>
      <c r="H82" s="104"/>
      <c r="I82" s="104"/>
      <c r="J82" s="104"/>
      <c r="K82" s="104"/>
      <c r="L82" s="57">
        <v>0</v>
      </c>
      <c r="M82" s="57">
        <v>0</v>
      </c>
      <c r="N82" s="57">
        <v>0</v>
      </c>
      <c r="O82" s="103"/>
    </row>
    <row r="83" spans="1:15" ht="22.5">
      <c r="A83" s="106"/>
      <c r="B83" s="109"/>
      <c r="C83" s="108"/>
      <c r="D83" s="44" t="s">
        <v>28</v>
      </c>
      <c r="E83" s="57">
        <f t="shared" si="16"/>
        <v>0</v>
      </c>
      <c r="F83" s="57">
        <v>0</v>
      </c>
      <c r="G83" s="104">
        <v>0</v>
      </c>
      <c r="H83" s="104"/>
      <c r="I83" s="104"/>
      <c r="J83" s="104"/>
      <c r="K83" s="104"/>
      <c r="L83" s="57">
        <v>0</v>
      </c>
      <c r="M83" s="57">
        <v>0</v>
      </c>
      <c r="N83" s="57">
        <v>0</v>
      </c>
      <c r="O83" s="103"/>
    </row>
    <row r="84" spans="1:15" ht="33.75">
      <c r="A84" s="106"/>
      <c r="B84" s="109"/>
      <c r="C84" s="108"/>
      <c r="D84" s="44" t="s">
        <v>1</v>
      </c>
      <c r="E84" s="57">
        <f t="shared" si="16"/>
        <v>0</v>
      </c>
      <c r="F84" s="57">
        <v>0</v>
      </c>
      <c r="G84" s="104">
        <v>0</v>
      </c>
      <c r="H84" s="104"/>
      <c r="I84" s="104"/>
      <c r="J84" s="104"/>
      <c r="K84" s="104"/>
      <c r="L84" s="57">
        <v>0</v>
      </c>
      <c r="M84" s="57">
        <v>0</v>
      </c>
      <c r="N84" s="57">
        <v>0</v>
      </c>
      <c r="O84" s="103"/>
    </row>
    <row r="85" spans="1:15" ht="33.75">
      <c r="A85" s="106"/>
      <c r="B85" s="109"/>
      <c r="C85" s="108"/>
      <c r="D85" s="44" t="s">
        <v>22</v>
      </c>
      <c r="E85" s="57">
        <f t="shared" si="16"/>
        <v>0</v>
      </c>
      <c r="F85" s="57">
        <v>0</v>
      </c>
      <c r="G85" s="104">
        <v>0</v>
      </c>
      <c r="H85" s="104"/>
      <c r="I85" s="104"/>
      <c r="J85" s="104"/>
      <c r="K85" s="104"/>
      <c r="L85" s="57">
        <v>0</v>
      </c>
      <c r="M85" s="57">
        <v>0</v>
      </c>
      <c r="N85" s="57">
        <v>0</v>
      </c>
      <c r="O85" s="103"/>
    </row>
    <row r="86" spans="1:15" ht="22.5">
      <c r="A86" s="106"/>
      <c r="B86" s="109"/>
      <c r="C86" s="108"/>
      <c r="D86" s="44" t="s">
        <v>2</v>
      </c>
      <c r="E86" s="57">
        <f t="shared" si="16"/>
        <v>0</v>
      </c>
      <c r="F86" s="57">
        <v>0</v>
      </c>
      <c r="G86" s="104">
        <v>0</v>
      </c>
      <c r="H86" s="104"/>
      <c r="I86" s="104"/>
      <c r="J86" s="104"/>
      <c r="K86" s="104"/>
      <c r="L86" s="57">
        <v>0</v>
      </c>
      <c r="M86" s="57">
        <v>0</v>
      </c>
      <c r="N86" s="57">
        <v>0</v>
      </c>
      <c r="O86" s="103"/>
    </row>
    <row r="87" spans="1:15" ht="15" customHeight="1">
      <c r="A87" s="106"/>
      <c r="B87" s="105" t="s">
        <v>365</v>
      </c>
      <c r="C87" s="106"/>
      <c r="D87" s="106"/>
      <c r="E87" s="107" t="s">
        <v>67</v>
      </c>
      <c r="F87" s="107" t="s">
        <v>68</v>
      </c>
      <c r="G87" s="107" t="s">
        <v>4</v>
      </c>
      <c r="H87" s="108" t="s">
        <v>289</v>
      </c>
      <c r="I87" s="108"/>
      <c r="J87" s="108"/>
      <c r="K87" s="108"/>
      <c r="L87" s="107" t="s">
        <v>3</v>
      </c>
      <c r="M87" s="107" t="s">
        <v>69</v>
      </c>
      <c r="N87" s="107" t="s">
        <v>70</v>
      </c>
      <c r="O87" s="44"/>
    </row>
    <row r="88" spans="1:15" ht="22.5">
      <c r="A88" s="106"/>
      <c r="B88" s="105"/>
      <c r="C88" s="106"/>
      <c r="D88" s="106"/>
      <c r="E88" s="107"/>
      <c r="F88" s="107"/>
      <c r="G88" s="107"/>
      <c r="H88" s="41" t="s">
        <v>285</v>
      </c>
      <c r="I88" s="41" t="s">
        <v>286</v>
      </c>
      <c r="J88" s="41" t="s">
        <v>287</v>
      </c>
      <c r="K88" s="41" t="s">
        <v>288</v>
      </c>
      <c r="L88" s="107"/>
      <c r="M88" s="107"/>
      <c r="N88" s="107"/>
      <c r="O88" s="44"/>
    </row>
    <row r="89" spans="1:15">
      <c r="A89" s="106"/>
      <c r="B89" s="105"/>
      <c r="C89" s="106"/>
      <c r="D89" s="106"/>
      <c r="E89" s="42">
        <v>0</v>
      </c>
      <c r="F89" s="42">
        <v>0</v>
      </c>
      <c r="G89" s="42">
        <v>0</v>
      </c>
      <c r="H89" s="42">
        <v>0</v>
      </c>
      <c r="I89" s="42">
        <v>0</v>
      </c>
      <c r="J89" s="42">
        <v>0</v>
      </c>
      <c r="K89" s="42">
        <v>0</v>
      </c>
      <c r="L89" s="42">
        <v>0</v>
      </c>
      <c r="M89" s="42">
        <v>0</v>
      </c>
      <c r="N89" s="42">
        <v>0</v>
      </c>
      <c r="O89" s="44"/>
    </row>
    <row r="90" spans="1:15">
      <c r="A90" s="106" t="s">
        <v>147</v>
      </c>
      <c r="B90" s="109" t="s">
        <v>322</v>
      </c>
      <c r="C90" s="108"/>
      <c r="D90" s="44" t="s">
        <v>21</v>
      </c>
      <c r="E90" s="57">
        <f t="shared" ref="E90:E94" si="17">F90+G90+L90+M90+N90</f>
        <v>0</v>
      </c>
      <c r="F90" s="57">
        <v>0</v>
      </c>
      <c r="G90" s="104">
        <v>0</v>
      </c>
      <c r="H90" s="104"/>
      <c r="I90" s="104"/>
      <c r="J90" s="104"/>
      <c r="K90" s="104"/>
      <c r="L90" s="57">
        <v>0</v>
      </c>
      <c r="M90" s="57">
        <v>0</v>
      </c>
      <c r="N90" s="57">
        <v>0</v>
      </c>
      <c r="O90" s="103"/>
    </row>
    <row r="91" spans="1:15" ht="22.5">
      <c r="A91" s="106"/>
      <c r="B91" s="109"/>
      <c r="C91" s="108"/>
      <c r="D91" s="44" t="s">
        <v>28</v>
      </c>
      <c r="E91" s="57">
        <f t="shared" si="17"/>
        <v>0</v>
      </c>
      <c r="F91" s="57">
        <v>0</v>
      </c>
      <c r="G91" s="104">
        <v>0</v>
      </c>
      <c r="H91" s="104"/>
      <c r="I91" s="104"/>
      <c r="J91" s="104"/>
      <c r="K91" s="104"/>
      <c r="L91" s="57">
        <v>0</v>
      </c>
      <c r="M91" s="57">
        <v>0</v>
      </c>
      <c r="N91" s="57">
        <v>0</v>
      </c>
      <c r="O91" s="103"/>
    </row>
    <row r="92" spans="1:15" ht="33.75">
      <c r="A92" s="106"/>
      <c r="B92" s="109"/>
      <c r="C92" s="108"/>
      <c r="D92" s="44" t="s">
        <v>1</v>
      </c>
      <c r="E92" s="57">
        <f t="shared" si="17"/>
        <v>0</v>
      </c>
      <c r="F92" s="57">
        <v>0</v>
      </c>
      <c r="G92" s="104">
        <v>0</v>
      </c>
      <c r="H92" s="104"/>
      <c r="I92" s="104"/>
      <c r="J92" s="104"/>
      <c r="K92" s="104"/>
      <c r="L92" s="57">
        <v>0</v>
      </c>
      <c r="M92" s="57">
        <v>0</v>
      </c>
      <c r="N92" s="57">
        <v>0</v>
      </c>
      <c r="O92" s="103"/>
    </row>
    <row r="93" spans="1:15" ht="33.75">
      <c r="A93" s="106"/>
      <c r="B93" s="109"/>
      <c r="C93" s="108"/>
      <c r="D93" s="44" t="s">
        <v>22</v>
      </c>
      <c r="E93" s="57">
        <f t="shared" si="17"/>
        <v>0</v>
      </c>
      <c r="F93" s="57">
        <v>0</v>
      </c>
      <c r="G93" s="104">
        <v>0</v>
      </c>
      <c r="H93" s="104"/>
      <c r="I93" s="104"/>
      <c r="J93" s="104"/>
      <c r="K93" s="104"/>
      <c r="L93" s="57">
        <v>0</v>
      </c>
      <c r="M93" s="57">
        <v>0</v>
      </c>
      <c r="N93" s="57">
        <v>0</v>
      </c>
      <c r="O93" s="103"/>
    </row>
    <row r="94" spans="1:15" ht="22.5">
      <c r="A94" s="106"/>
      <c r="B94" s="109"/>
      <c r="C94" s="108"/>
      <c r="D94" s="44" t="s">
        <v>2</v>
      </c>
      <c r="E94" s="57">
        <f t="shared" si="17"/>
        <v>0</v>
      </c>
      <c r="F94" s="57">
        <v>0</v>
      </c>
      <c r="G94" s="104">
        <v>0</v>
      </c>
      <c r="H94" s="104"/>
      <c r="I94" s="104"/>
      <c r="J94" s="104"/>
      <c r="K94" s="104"/>
      <c r="L94" s="57">
        <v>0</v>
      </c>
      <c r="M94" s="57">
        <v>0</v>
      </c>
      <c r="N94" s="57">
        <v>0</v>
      </c>
      <c r="O94" s="103"/>
    </row>
    <row r="95" spans="1:15" ht="15" customHeight="1">
      <c r="A95" s="106"/>
      <c r="B95" s="105" t="s">
        <v>365</v>
      </c>
      <c r="C95" s="106"/>
      <c r="D95" s="106"/>
      <c r="E95" s="107" t="s">
        <v>67</v>
      </c>
      <c r="F95" s="107" t="s">
        <v>68</v>
      </c>
      <c r="G95" s="107" t="s">
        <v>4</v>
      </c>
      <c r="H95" s="108" t="s">
        <v>289</v>
      </c>
      <c r="I95" s="108"/>
      <c r="J95" s="108"/>
      <c r="K95" s="108"/>
      <c r="L95" s="107" t="s">
        <v>3</v>
      </c>
      <c r="M95" s="107" t="s">
        <v>69</v>
      </c>
      <c r="N95" s="107" t="s">
        <v>70</v>
      </c>
      <c r="O95" s="44"/>
    </row>
    <row r="96" spans="1:15" ht="22.5">
      <c r="A96" s="106"/>
      <c r="B96" s="105"/>
      <c r="C96" s="106"/>
      <c r="D96" s="106"/>
      <c r="E96" s="107"/>
      <c r="F96" s="107"/>
      <c r="G96" s="107"/>
      <c r="H96" s="41" t="s">
        <v>285</v>
      </c>
      <c r="I96" s="41" t="s">
        <v>286</v>
      </c>
      <c r="J96" s="41" t="s">
        <v>287</v>
      </c>
      <c r="K96" s="41" t="s">
        <v>288</v>
      </c>
      <c r="L96" s="107"/>
      <c r="M96" s="107"/>
      <c r="N96" s="107"/>
      <c r="O96" s="44"/>
    </row>
    <row r="97" spans="1:15">
      <c r="A97" s="106"/>
      <c r="B97" s="105"/>
      <c r="C97" s="106"/>
      <c r="D97" s="106"/>
      <c r="E97" s="42">
        <v>0</v>
      </c>
      <c r="F97" s="42">
        <v>0</v>
      </c>
      <c r="G97" s="42">
        <v>0</v>
      </c>
      <c r="H97" s="42">
        <v>0</v>
      </c>
      <c r="I97" s="42">
        <v>0</v>
      </c>
      <c r="J97" s="42">
        <v>0</v>
      </c>
      <c r="K97" s="42">
        <v>0</v>
      </c>
      <c r="L97" s="42">
        <v>0</v>
      </c>
      <c r="M97" s="42">
        <v>0</v>
      </c>
      <c r="N97" s="42">
        <v>0</v>
      </c>
      <c r="O97" s="44"/>
    </row>
    <row r="98" spans="1:15">
      <c r="A98" s="106" t="s">
        <v>148</v>
      </c>
      <c r="B98" s="109" t="s">
        <v>326</v>
      </c>
      <c r="C98" s="108"/>
      <c r="D98" s="44" t="s">
        <v>21</v>
      </c>
      <c r="E98" s="57">
        <f>E99+E100+E101+E102</f>
        <v>478604.49511000002</v>
      </c>
      <c r="F98" s="57">
        <f>F99+F100+F101+F102</f>
        <v>100008.72719000001</v>
      </c>
      <c r="G98" s="104">
        <f>G99+G100+G101+G102</f>
        <v>105847.95802999999</v>
      </c>
      <c r="H98" s="104"/>
      <c r="I98" s="104"/>
      <c r="J98" s="104"/>
      <c r="K98" s="104"/>
      <c r="L98" s="57">
        <f>L99+L100+L101+L102</f>
        <v>90861.865409999999</v>
      </c>
      <c r="M98" s="57">
        <f t="shared" ref="M98:N98" si="18">M99+M100+M101+M102</f>
        <v>90942.972240000003</v>
      </c>
      <c r="N98" s="57">
        <f t="shared" si="18"/>
        <v>90942.972240000003</v>
      </c>
      <c r="O98" s="103"/>
    </row>
    <row r="99" spans="1:15" ht="22.5">
      <c r="A99" s="106"/>
      <c r="B99" s="109"/>
      <c r="C99" s="108"/>
      <c r="D99" s="44" t="s">
        <v>28</v>
      </c>
      <c r="E99" s="57">
        <f t="shared" ref="E99:E101" si="19">F99+G99+L99+M99+N99</f>
        <v>0</v>
      </c>
      <c r="F99" s="57">
        <v>0</v>
      </c>
      <c r="G99" s="104">
        <v>0</v>
      </c>
      <c r="H99" s="104"/>
      <c r="I99" s="104"/>
      <c r="J99" s="104"/>
      <c r="K99" s="104"/>
      <c r="L99" s="57">
        <v>0</v>
      </c>
      <c r="M99" s="57">
        <v>0</v>
      </c>
      <c r="N99" s="57">
        <v>0</v>
      </c>
      <c r="O99" s="103"/>
    </row>
    <row r="100" spans="1:15" ht="33.75">
      <c r="A100" s="106"/>
      <c r="B100" s="109"/>
      <c r="C100" s="108"/>
      <c r="D100" s="44" t="s">
        <v>1</v>
      </c>
      <c r="E100" s="57">
        <f t="shared" si="19"/>
        <v>0</v>
      </c>
      <c r="F100" s="57">
        <v>0</v>
      </c>
      <c r="G100" s="104">
        <v>0</v>
      </c>
      <c r="H100" s="104"/>
      <c r="I100" s="104"/>
      <c r="J100" s="104"/>
      <c r="K100" s="104"/>
      <c r="L100" s="57">
        <v>0</v>
      </c>
      <c r="M100" s="57">
        <v>0</v>
      </c>
      <c r="N100" s="57">
        <v>0</v>
      </c>
      <c r="O100" s="103"/>
    </row>
    <row r="101" spans="1:15" ht="33.75">
      <c r="A101" s="106"/>
      <c r="B101" s="109"/>
      <c r="C101" s="108"/>
      <c r="D101" s="44" t="s">
        <v>22</v>
      </c>
      <c r="E101" s="59">
        <f t="shared" si="19"/>
        <v>478604.49511000002</v>
      </c>
      <c r="F101" s="59">
        <v>100008.72719000001</v>
      </c>
      <c r="G101" s="119">
        <v>105847.95802999999</v>
      </c>
      <c r="H101" s="119"/>
      <c r="I101" s="119"/>
      <c r="J101" s="119"/>
      <c r="K101" s="119"/>
      <c r="L101" s="59">
        <v>90861.865409999999</v>
      </c>
      <c r="M101" s="59">
        <v>90942.972240000003</v>
      </c>
      <c r="N101" s="59">
        <v>90942.972240000003</v>
      </c>
      <c r="O101" s="103"/>
    </row>
    <row r="102" spans="1:15" ht="22.5">
      <c r="A102" s="106"/>
      <c r="B102" s="109"/>
      <c r="C102" s="108"/>
      <c r="D102" s="44" t="s">
        <v>2</v>
      </c>
      <c r="E102" s="57">
        <f t="shared" ref="E102" si="20">F102+G102+L102+M102+N102</f>
        <v>0</v>
      </c>
      <c r="F102" s="57">
        <v>0</v>
      </c>
      <c r="G102" s="104">
        <v>0</v>
      </c>
      <c r="H102" s="104"/>
      <c r="I102" s="104"/>
      <c r="J102" s="104"/>
      <c r="K102" s="104"/>
      <c r="L102" s="57">
        <v>0</v>
      </c>
      <c r="M102" s="57">
        <v>0</v>
      </c>
      <c r="N102" s="57">
        <v>0</v>
      </c>
      <c r="O102" s="103"/>
    </row>
    <row r="103" spans="1:15" ht="15" customHeight="1">
      <c r="A103" s="106"/>
      <c r="B103" s="105" t="s">
        <v>369</v>
      </c>
      <c r="C103" s="106"/>
      <c r="D103" s="106"/>
      <c r="E103" s="107" t="s">
        <v>67</v>
      </c>
      <c r="F103" s="107" t="s">
        <v>68</v>
      </c>
      <c r="G103" s="107" t="s">
        <v>4</v>
      </c>
      <c r="H103" s="108" t="s">
        <v>289</v>
      </c>
      <c r="I103" s="108"/>
      <c r="J103" s="108"/>
      <c r="K103" s="108"/>
      <c r="L103" s="107" t="s">
        <v>3</v>
      </c>
      <c r="M103" s="107" t="s">
        <v>69</v>
      </c>
      <c r="N103" s="107" t="s">
        <v>70</v>
      </c>
      <c r="O103" s="44"/>
    </row>
    <row r="104" spans="1:15" ht="22.5">
      <c r="A104" s="106"/>
      <c r="B104" s="105"/>
      <c r="C104" s="106"/>
      <c r="D104" s="106"/>
      <c r="E104" s="107"/>
      <c r="F104" s="107"/>
      <c r="G104" s="107"/>
      <c r="H104" s="41" t="s">
        <v>285</v>
      </c>
      <c r="I104" s="41" t="s">
        <v>286</v>
      </c>
      <c r="J104" s="41" t="s">
        <v>287</v>
      </c>
      <c r="K104" s="41" t="s">
        <v>288</v>
      </c>
      <c r="L104" s="107"/>
      <c r="M104" s="107"/>
      <c r="N104" s="107"/>
      <c r="O104" s="44"/>
    </row>
    <row r="105" spans="1:15" ht="21" customHeight="1">
      <c r="A105" s="106"/>
      <c r="B105" s="105"/>
      <c r="C105" s="106"/>
      <c r="D105" s="106"/>
      <c r="E105" s="42">
        <v>5</v>
      </c>
      <c r="F105" s="42">
        <v>5</v>
      </c>
      <c r="G105" s="42">
        <v>5</v>
      </c>
      <c r="H105" s="42">
        <v>5</v>
      </c>
      <c r="I105" s="42">
        <v>5</v>
      </c>
      <c r="J105" s="42">
        <v>5</v>
      </c>
      <c r="K105" s="42">
        <v>5</v>
      </c>
      <c r="L105" s="42">
        <v>5</v>
      </c>
      <c r="M105" s="42">
        <v>5</v>
      </c>
      <c r="N105" s="42">
        <v>5</v>
      </c>
      <c r="O105" s="44"/>
    </row>
    <row r="106" spans="1:15" ht="15" customHeight="1">
      <c r="A106" s="106" t="s">
        <v>149</v>
      </c>
      <c r="B106" s="109" t="s">
        <v>333</v>
      </c>
      <c r="C106" s="108"/>
      <c r="D106" s="50" t="s">
        <v>21</v>
      </c>
      <c r="E106" s="57">
        <f t="shared" ref="E106:E110" si="21">F106+G106+L106+M106+N106</f>
        <v>0</v>
      </c>
      <c r="F106" s="57">
        <v>0</v>
      </c>
      <c r="G106" s="104">
        <v>0</v>
      </c>
      <c r="H106" s="104"/>
      <c r="I106" s="104"/>
      <c r="J106" s="104"/>
      <c r="K106" s="104"/>
      <c r="L106" s="57">
        <v>0</v>
      </c>
      <c r="M106" s="57">
        <v>0</v>
      </c>
      <c r="N106" s="57">
        <v>0</v>
      </c>
      <c r="O106" s="103"/>
    </row>
    <row r="107" spans="1:15" ht="22.5">
      <c r="A107" s="106"/>
      <c r="B107" s="109"/>
      <c r="C107" s="108"/>
      <c r="D107" s="50" t="s">
        <v>28</v>
      </c>
      <c r="E107" s="57">
        <f t="shared" si="21"/>
        <v>0</v>
      </c>
      <c r="F107" s="57">
        <v>0</v>
      </c>
      <c r="G107" s="104">
        <v>0</v>
      </c>
      <c r="H107" s="104"/>
      <c r="I107" s="104"/>
      <c r="J107" s="104"/>
      <c r="K107" s="104"/>
      <c r="L107" s="57">
        <v>0</v>
      </c>
      <c r="M107" s="57">
        <v>0</v>
      </c>
      <c r="N107" s="57">
        <v>0</v>
      </c>
      <c r="O107" s="103"/>
    </row>
    <row r="108" spans="1:15" ht="33.75">
      <c r="A108" s="106"/>
      <c r="B108" s="109"/>
      <c r="C108" s="108"/>
      <c r="D108" s="50" t="s">
        <v>1</v>
      </c>
      <c r="E108" s="57">
        <f t="shared" si="21"/>
        <v>0</v>
      </c>
      <c r="F108" s="57">
        <v>0</v>
      </c>
      <c r="G108" s="104">
        <v>0</v>
      </c>
      <c r="H108" s="104"/>
      <c r="I108" s="104"/>
      <c r="J108" s="104"/>
      <c r="K108" s="104"/>
      <c r="L108" s="57">
        <v>0</v>
      </c>
      <c r="M108" s="57">
        <v>0</v>
      </c>
      <c r="N108" s="57">
        <v>0</v>
      </c>
      <c r="O108" s="103"/>
    </row>
    <row r="109" spans="1:15" ht="33.75">
      <c r="A109" s="106"/>
      <c r="B109" s="109"/>
      <c r="C109" s="108"/>
      <c r="D109" s="50" t="s">
        <v>22</v>
      </c>
      <c r="E109" s="57">
        <f t="shared" si="21"/>
        <v>0</v>
      </c>
      <c r="F109" s="57">
        <v>0</v>
      </c>
      <c r="G109" s="104">
        <v>0</v>
      </c>
      <c r="H109" s="104"/>
      <c r="I109" s="104"/>
      <c r="J109" s="104"/>
      <c r="K109" s="104"/>
      <c r="L109" s="57">
        <v>0</v>
      </c>
      <c r="M109" s="57">
        <v>0</v>
      </c>
      <c r="N109" s="57">
        <v>0</v>
      </c>
      <c r="O109" s="103"/>
    </row>
    <row r="110" spans="1:15" ht="22.5">
      <c r="A110" s="106"/>
      <c r="B110" s="109"/>
      <c r="C110" s="108"/>
      <c r="D110" s="50" t="s">
        <v>2</v>
      </c>
      <c r="E110" s="57">
        <f t="shared" si="21"/>
        <v>0</v>
      </c>
      <c r="F110" s="57">
        <v>0</v>
      </c>
      <c r="G110" s="104">
        <v>0</v>
      </c>
      <c r="H110" s="104"/>
      <c r="I110" s="104"/>
      <c r="J110" s="104"/>
      <c r="K110" s="104"/>
      <c r="L110" s="57">
        <v>0</v>
      </c>
      <c r="M110" s="57">
        <v>0</v>
      </c>
      <c r="N110" s="57">
        <v>0</v>
      </c>
      <c r="O110" s="103"/>
    </row>
    <row r="111" spans="1:15" ht="15" customHeight="1">
      <c r="A111" s="106"/>
      <c r="B111" s="105" t="s">
        <v>365</v>
      </c>
      <c r="C111" s="106"/>
      <c r="D111" s="106"/>
      <c r="E111" s="107" t="s">
        <v>67</v>
      </c>
      <c r="F111" s="107" t="s">
        <v>68</v>
      </c>
      <c r="G111" s="107" t="s">
        <v>4</v>
      </c>
      <c r="H111" s="108" t="s">
        <v>289</v>
      </c>
      <c r="I111" s="108"/>
      <c r="J111" s="108"/>
      <c r="K111" s="108"/>
      <c r="L111" s="107" t="s">
        <v>3</v>
      </c>
      <c r="M111" s="107" t="s">
        <v>69</v>
      </c>
      <c r="N111" s="107" t="s">
        <v>70</v>
      </c>
      <c r="O111" s="44"/>
    </row>
    <row r="112" spans="1:15" ht="22.5">
      <c r="A112" s="106"/>
      <c r="B112" s="105"/>
      <c r="C112" s="106"/>
      <c r="D112" s="106"/>
      <c r="E112" s="107"/>
      <c r="F112" s="107"/>
      <c r="G112" s="107"/>
      <c r="H112" s="41" t="s">
        <v>285</v>
      </c>
      <c r="I112" s="41" t="s">
        <v>286</v>
      </c>
      <c r="J112" s="41" t="s">
        <v>287</v>
      </c>
      <c r="K112" s="41" t="s">
        <v>288</v>
      </c>
      <c r="L112" s="107"/>
      <c r="M112" s="107"/>
      <c r="N112" s="107"/>
      <c r="O112" s="44"/>
    </row>
    <row r="113" spans="1:15">
      <c r="A113" s="106"/>
      <c r="B113" s="105"/>
      <c r="C113" s="106"/>
      <c r="D113" s="106"/>
      <c r="E113" s="42">
        <v>0</v>
      </c>
      <c r="F113" s="42">
        <v>0</v>
      </c>
      <c r="G113" s="42">
        <v>0</v>
      </c>
      <c r="H113" s="42">
        <v>0</v>
      </c>
      <c r="I113" s="42">
        <v>0</v>
      </c>
      <c r="J113" s="42">
        <v>0</v>
      </c>
      <c r="K113" s="42">
        <v>0</v>
      </c>
      <c r="L113" s="42">
        <v>0</v>
      </c>
      <c r="M113" s="42">
        <v>0</v>
      </c>
      <c r="N113" s="42">
        <v>0</v>
      </c>
      <c r="O113" s="44"/>
    </row>
    <row r="114" spans="1:15" ht="15" customHeight="1">
      <c r="A114" s="106" t="s">
        <v>150</v>
      </c>
      <c r="B114" s="109" t="s">
        <v>323</v>
      </c>
      <c r="C114" s="108"/>
      <c r="D114" s="44" t="s">
        <v>21</v>
      </c>
      <c r="E114" s="57">
        <f t="shared" ref="E114:E118" si="22">F114+G114+L114+M114+N114</f>
        <v>0</v>
      </c>
      <c r="F114" s="57">
        <v>0</v>
      </c>
      <c r="G114" s="104">
        <v>0</v>
      </c>
      <c r="H114" s="104"/>
      <c r="I114" s="104"/>
      <c r="J114" s="104"/>
      <c r="K114" s="104"/>
      <c r="L114" s="57">
        <v>0</v>
      </c>
      <c r="M114" s="57">
        <v>0</v>
      </c>
      <c r="N114" s="57">
        <v>0</v>
      </c>
      <c r="O114" s="103"/>
    </row>
    <row r="115" spans="1:15" ht="22.5">
      <c r="A115" s="106"/>
      <c r="B115" s="109"/>
      <c r="C115" s="108"/>
      <c r="D115" s="44" t="s">
        <v>28</v>
      </c>
      <c r="E115" s="57">
        <f t="shared" si="22"/>
        <v>0</v>
      </c>
      <c r="F115" s="57">
        <v>0</v>
      </c>
      <c r="G115" s="104">
        <v>0</v>
      </c>
      <c r="H115" s="104"/>
      <c r="I115" s="104"/>
      <c r="J115" s="104"/>
      <c r="K115" s="104"/>
      <c r="L115" s="57">
        <v>0</v>
      </c>
      <c r="M115" s="57">
        <v>0</v>
      </c>
      <c r="N115" s="57">
        <v>0</v>
      </c>
      <c r="O115" s="103"/>
    </row>
    <row r="116" spans="1:15" ht="33.75">
      <c r="A116" s="106"/>
      <c r="B116" s="109"/>
      <c r="C116" s="108"/>
      <c r="D116" s="44" t="s">
        <v>1</v>
      </c>
      <c r="E116" s="57">
        <f t="shared" si="22"/>
        <v>0</v>
      </c>
      <c r="F116" s="57">
        <v>0</v>
      </c>
      <c r="G116" s="104">
        <v>0</v>
      </c>
      <c r="H116" s="104"/>
      <c r="I116" s="104"/>
      <c r="J116" s="104"/>
      <c r="K116" s="104"/>
      <c r="L116" s="57">
        <v>0</v>
      </c>
      <c r="M116" s="57">
        <v>0</v>
      </c>
      <c r="N116" s="57">
        <v>0</v>
      </c>
      <c r="O116" s="103"/>
    </row>
    <row r="117" spans="1:15" ht="33.75">
      <c r="A117" s="106"/>
      <c r="B117" s="109"/>
      <c r="C117" s="108"/>
      <c r="D117" s="44" t="s">
        <v>22</v>
      </c>
      <c r="E117" s="57">
        <f t="shared" si="22"/>
        <v>0</v>
      </c>
      <c r="F117" s="57">
        <v>0</v>
      </c>
      <c r="G117" s="104">
        <v>0</v>
      </c>
      <c r="H117" s="104"/>
      <c r="I117" s="104"/>
      <c r="J117" s="104"/>
      <c r="K117" s="104"/>
      <c r="L117" s="57">
        <v>0</v>
      </c>
      <c r="M117" s="57">
        <v>0</v>
      </c>
      <c r="N117" s="57">
        <v>0</v>
      </c>
      <c r="O117" s="103"/>
    </row>
    <row r="118" spans="1:15" ht="22.5">
      <c r="A118" s="106"/>
      <c r="B118" s="109"/>
      <c r="C118" s="108"/>
      <c r="D118" s="44" t="s">
        <v>2</v>
      </c>
      <c r="E118" s="57">
        <f t="shared" si="22"/>
        <v>0</v>
      </c>
      <c r="F118" s="57">
        <v>0</v>
      </c>
      <c r="G118" s="104">
        <v>0</v>
      </c>
      <c r="H118" s="104"/>
      <c r="I118" s="104"/>
      <c r="J118" s="104"/>
      <c r="K118" s="104"/>
      <c r="L118" s="57">
        <v>0</v>
      </c>
      <c r="M118" s="57">
        <v>0</v>
      </c>
      <c r="N118" s="57">
        <v>0</v>
      </c>
      <c r="O118" s="103"/>
    </row>
    <row r="119" spans="1:15" ht="15" customHeight="1">
      <c r="A119" s="106"/>
      <c r="B119" s="105" t="s">
        <v>365</v>
      </c>
      <c r="C119" s="106"/>
      <c r="D119" s="106"/>
      <c r="E119" s="107" t="s">
        <v>67</v>
      </c>
      <c r="F119" s="107" t="s">
        <v>68</v>
      </c>
      <c r="G119" s="107" t="s">
        <v>4</v>
      </c>
      <c r="H119" s="108" t="s">
        <v>289</v>
      </c>
      <c r="I119" s="108"/>
      <c r="J119" s="108"/>
      <c r="K119" s="108"/>
      <c r="L119" s="107" t="s">
        <v>3</v>
      </c>
      <c r="M119" s="107" t="s">
        <v>69</v>
      </c>
      <c r="N119" s="107" t="s">
        <v>70</v>
      </c>
      <c r="O119" s="44"/>
    </row>
    <row r="120" spans="1:15" ht="22.5">
      <c r="A120" s="106"/>
      <c r="B120" s="105"/>
      <c r="C120" s="106"/>
      <c r="D120" s="106"/>
      <c r="E120" s="107"/>
      <c r="F120" s="107"/>
      <c r="G120" s="107"/>
      <c r="H120" s="41" t="s">
        <v>285</v>
      </c>
      <c r="I120" s="41" t="s">
        <v>286</v>
      </c>
      <c r="J120" s="41" t="s">
        <v>287</v>
      </c>
      <c r="K120" s="41" t="s">
        <v>288</v>
      </c>
      <c r="L120" s="107"/>
      <c r="M120" s="107"/>
      <c r="N120" s="107"/>
      <c r="O120" s="44"/>
    </row>
    <row r="121" spans="1:15">
      <c r="A121" s="106"/>
      <c r="B121" s="105"/>
      <c r="C121" s="106"/>
      <c r="D121" s="106"/>
      <c r="E121" s="42">
        <v>0</v>
      </c>
      <c r="F121" s="42">
        <v>0</v>
      </c>
      <c r="G121" s="42">
        <v>0</v>
      </c>
      <c r="H121" s="42">
        <v>0</v>
      </c>
      <c r="I121" s="42">
        <v>0</v>
      </c>
      <c r="J121" s="42">
        <v>0</v>
      </c>
      <c r="K121" s="42">
        <v>0</v>
      </c>
      <c r="L121" s="42">
        <v>0</v>
      </c>
      <c r="M121" s="42">
        <v>0</v>
      </c>
      <c r="N121" s="42">
        <v>0</v>
      </c>
      <c r="O121" s="44"/>
    </row>
    <row r="122" spans="1:15">
      <c r="A122" s="106" t="s">
        <v>151</v>
      </c>
      <c r="B122" s="109" t="s">
        <v>324</v>
      </c>
      <c r="C122" s="108"/>
      <c r="D122" s="44" t="s">
        <v>21</v>
      </c>
      <c r="E122" s="57">
        <f t="shared" ref="E122:E126" si="23">F122+G122+L122+M122+N122</f>
        <v>0</v>
      </c>
      <c r="F122" s="57">
        <v>0</v>
      </c>
      <c r="G122" s="104">
        <v>0</v>
      </c>
      <c r="H122" s="104"/>
      <c r="I122" s="104"/>
      <c r="J122" s="104"/>
      <c r="K122" s="104"/>
      <c r="L122" s="57">
        <v>0</v>
      </c>
      <c r="M122" s="57">
        <v>0</v>
      </c>
      <c r="N122" s="57">
        <v>0</v>
      </c>
      <c r="O122" s="103"/>
    </row>
    <row r="123" spans="1:15" ht="22.5">
      <c r="A123" s="106"/>
      <c r="B123" s="109"/>
      <c r="C123" s="108"/>
      <c r="D123" s="44" t="s">
        <v>28</v>
      </c>
      <c r="E123" s="57">
        <f t="shared" si="23"/>
        <v>0</v>
      </c>
      <c r="F123" s="57">
        <v>0</v>
      </c>
      <c r="G123" s="104">
        <v>0</v>
      </c>
      <c r="H123" s="104"/>
      <c r="I123" s="104"/>
      <c r="J123" s="104"/>
      <c r="K123" s="104"/>
      <c r="L123" s="57">
        <v>0</v>
      </c>
      <c r="M123" s="57">
        <v>0</v>
      </c>
      <c r="N123" s="57">
        <v>0</v>
      </c>
      <c r="O123" s="103"/>
    </row>
    <row r="124" spans="1:15" ht="33.75">
      <c r="A124" s="106"/>
      <c r="B124" s="109"/>
      <c r="C124" s="108"/>
      <c r="D124" s="44" t="s">
        <v>1</v>
      </c>
      <c r="E124" s="57">
        <f t="shared" si="23"/>
        <v>0</v>
      </c>
      <c r="F124" s="57">
        <v>0</v>
      </c>
      <c r="G124" s="104">
        <v>0</v>
      </c>
      <c r="H124" s="104"/>
      <c r="I124" s="104"/>
      <c r="J124" s="104"/>
      <c r="K124" s="104"/>
      <c r="L124" s="57">
        <v>0</v>
      </c>
      <c r="M124" s="57">
        <v>0</v>
      </c>
      <c r="N124" s="57">
        <v>0</v>
      </c>
      <c r="O124" s="103"/>
    </row>
    <row r="125" spans="1:15" ht="33.75">
      <c r="A125" s="106"/>
      <c r="B125" s="109"/>
      <c r="C125" s="108"/>
      <c r="D125" s="44" t="s">
        <v>22</v>
      </c>
      <c r="E125" s="57">
        <f t="shared" si="23"/>
        <v>0</v>
      </c>
      <c r="F125" s="57">
        <v>0</v>
      </c>
      <c r="G125" s="104">
        <v>0</v>
      </c>
      <c r="H125" s="104"/>
      <c r="I125" s="104"/>
      <c r="J125" s="104"/>
      <c r="K125" s="104"/>
      <c r="L125" s="57">
        <v>0</v>
      </c>
      <c r="M125" s="57">
        <v>0</v>
      </c>
      <c r="N125" s="57">
        <v>0</v>
      </c>
      <c r="O125" s="103"/>
    </row>
    <row r="126" spans="1:15" ht="22.5">
      <c r="A126" s="106"/>
      <c r="B126" s="109"/>
      <c r="C126" s="108"/>
      <c r="D126" s="44" t="s">
        <v>2</v>
      </c>
      <c r="E126" s="57">
        <f t="shared" si="23"/>
        <v>0</v>
      </c>
      <c r="F126" s="57">
        <v>0</v>
      </c>
      <c r="G126" s="104">
        <v>0</v>
      </c>
      <c r="H126" s="104"/>
      <c r="I126" s="104"/>
      <c r="J126" s="104"/>
      <c r="K126" s="104"/>
      <c r="L126" s="57">
        <v>0</v>
      </c>
      <c r="M126" s="57">
        <v>0</v>
      </c>
      <c r="N126" s="57">
        <v>0</v>
      </c>
      <c r="O126" s="103"/>
    </row>
    <row r="127" spans="1:15" ht="15" customHeight="1">
      <c r="A127" s="106"/>
      <c r="B127" s="105" t="s">
        <v>365</v>
      </c>
      <c r="C127" s="106"/>
      <c r="D127" s="106"/>
      <c r="E127" s="107" t="s">
        <v>67</v>
      </c>
      <c r="F127" s="107" t="s">
        <v>68</v>
      </c>
      <c r="G127" s="107" t="s">
        <v>4</v>
      </c>
      <c r="H127" s="108" t="s">
        <v>289</v>
      </c>
      <c r="I127" s="108"/>
      <c r="J127" s="108"/>
      <c r="K127" s="108"/>
      <c r="L127" s="107" t="s">
        <v>3</v>
      </c>
      <c r="M127" s="107" t="s">
        <v>69</v>
      </c>
      <c r="N127" s="107" t="s">
        <v>70</v>
      </c>
      <c r="O127" s="44"/>
    </row>
    <row r="128" spans="1:15" ht="22.5">
      <c r="A128" s="106"/>
      <c r="B128" s="105"/>
      <c r="C128" s="106"/>
      <c r="D128" s="106"/>
      <c r="E128" s="107"/>
      <c r="F128" s="107"/>
      <c r="G128" s="107"/>
      <c r="H128" s="41" t="s">
        <v>285</v>
      </c>
      <c r="I128" s="41" t="s">
        <v>286</v>
      </c>
      <c r="J128" s="41" t="s">
        <v>287</v>
      </c>
      <c r="K128" s="41" t="s">
        <v>288</v>
      </c>
      <c r="L128" s="107"/>
      <c r="M128" s="107"/>
      <c r="N128" s="107"/>
      <c r="O128" s="44"/>
    </row>
    <row r="129" spans="1:15">
      <c r="A129" s="106"/>
      <c r="B129" s="105"/>
      <c r="C129" s="106"/>
      <c r="D129" s="106"/>
      <c r="E129" s="42">
        <v>0</v>
      </c>
      <c r="F129" s="42">
        <v>0</v>
      </c>
      <c r="G129" s="42">
        <v>0</v>
      </c>
      <c r="H129" s="42">
        <v>0</v>
      </c>
      <c r="I129" s="42">
        <v>0</v>
      </c>
      <c r="J129" s="42">
        <v>0</v>
      </c>
      <c r="K129" s="42">
        <v>0</v>
      </c>
      <c r="L129" s="42">
        <v>0</v>
      </c>
      <c r="M129" s="42">
        <v>0</v>
      </c>
      <c r="N129" s="42">
        <v>0</v>
      </c>
      <c r="O129" s="44"/>
    </row>
    <row r="130" spans="1:15">
      <c r="A130" s="106" t="s">
        <v>152</v>
      </c>
      <c r="B130" s="109" t="s">
        <v>325</v>
      </c>
      <c r="C130" s="108"/>
      <c r="D130" s="44" t="s">
        <v>21</v>
      </c>
      <c r="E130" s="57">
        <f t="shared" ref="E130:E134" si="24">F130+G130+L130+M130+N130</f>
        <v>0</v>
      </c>
      <c r="F130" s="57">
        <v>0</v>
      </c>
      <c r="G130" s="104">
        <v>0</v>
      </c>
      <c r="H130" s="104"/>
      <c r="I130" s="104"/>
      <c r="J130" s="104"/>
      <c r="K130" s="104"/>
      <c r="L130" s="57">
        <v>0</v>
      </c>
      <c r="M130" s="57">
        <v>0</v>
      </c>
      <c r="N130" s="57">
        <v>0</v>
      </c>
      <c r="O130" s="103"/>
    </row>
    <row r="131" spans="1:15" ht="22.5">
      <c r="A131" s="106"/>
      <c r="B131" s="109"/>
      <c r="C131" s="108"/>
      <c r="D131" s="44" t="s">
        <v>28</v>
      </c>
      <c r="E131" s="57">
        <f t="shared" si="24"/>
        <v>0</v>
      </c>
      <c r="F131" s="57">
        <v>0</v>
      </c>
      <c r="G131" s="104">
        <v>0</v>
      </c>
      <c r="H131" s="104"/>
      <c r="I131" s="104"/>
      <c r="J131" s="104"/>
      <c r="K131" s="104"/>
      <c r="L131" s="57">
        <v>0</v>
      </c>
      <c r="M131" s="57">
        <v>0</v>
      </c>
      <c r="N131" s="57">
        <v>0</v>
      </c>
      <c r="O131" s="103"/>
    </row>
    <row r="132" spans="1:15" ht="33.75">
      <c r="A132" s="106"/>
      <c r="B132" s="109"/>
      <c r="C132" s="108"/>
      <c r="D132" s="44" t="s">
        <v>1</v>
      </c>
      <c r="E132" s="57">
        <f t="shared" si="24"/>
        <v>0</v>
      </c>
      <c r="F132" s="57">
        <v>0</v>
      </c>
      <c r="G132" s="104">
        <v>0</v>
      </c>
      <c r="H132" s="104"/>
      <c r="I132" s="104"/>
      <c r="J132" s="104"/>
      <c r="K132" s="104"/>
      <c r="L132" s="57">
        <v>0</v>
      </c>
      <c r="M132" s="57">
        <v>0</v>
      </c>
      <c r="N132" s="57">
        <v>0</v>
      </c>
      <c r="O132" s="103"/>
    </row>
    <row r="133" spans="1:15" ht="33.75">
      <c r="A133" s="106"/>
      <c r="B133" s="109"/>
      <c r="C133" s="108"/>
      <c r="D133" s="44" t="s">
        <v>22</v>
      </c>
      <c r="E133" s="57">
        <f t="shared" si="24"/>
        <v>0</v>
      </c>
      <c r="F133" s="57">
        <v>0</v>
      </c>
      <c r="G133" s="104">
        <v>0</v>
      </c>
      <c r="H133" s="104"/>
      <c r="I133" s="104"/>
      <c r="J133" s="104"/>
      <c r="K133" s="104"/>
      <c r="L133" s="57">
        <v>0</v>
      </c>
      <c r="M133" s="57">
        <v>0</v>
      </c>
      <c r="N133" s="57">
        <v>0</v>
      </c>
      <c r="O133" s="103"/>
    </row>
    <row r="134" spans="1:15" ht="22.5">
      <c r="A134" s="106"/>
      <c r="B134" s="109"/>
      <c r="C134" s="108"/>
      <c r="D134" s="44" t="s">
        <v>2</v>
      </c>
      <c r="E134" s="57">
        <f t="shared" si="24"/>
        <v>0</v>
      </c>
      <c r="F134" s="57">
        <v>0</v>
      </c>
      <c r="G134" s="104">
        <v>0</v>
      </c>
      <c r="H134" s="104"/>
      <c r="I134" s="104"/>
      <c r="J134" s="104"/>
      <c r="K134" s="104"/>
      <c r="L134" s="57">
        <v>0</v>
      </c>
      <c r="M134" s="57">
        <v>0</v>
      </c>
      <c r="N134" s="57">
        <v>0</v>
      </c>
      <c r="O134" s="103"/>
    </row>
    <row r="135" spans="1:15" ht="15" customHeight="1">
      <c r="A135" s="106"/>
      <c r="B135" s="105" t="s">
        <v>365</v>
      </c>
      <c r="C135" s="106"/>
      <c r="D135" s="106"/>
      <c r="E135" s="107" t="s">
        <v>67</v>
      </c>
      <c r="F135" s="107" t="s">
        <v>68</v>
      </c>
      <c r="G135" s="107" t="s">
        <v>4</v>
      </c>
      <c r="H135" s="108" t="s">
        <v>289</v>
      </c>
      <c r="I135" s="108"/>
      <c r="J135" s="108"/>
      <c r="K135" s="108"/>
      <c r="L135" s="107" t="s">
        <v>3</v>
      </c>
      <c r="M135" s="107" t="s">
        <v>69</v>
      </c>
      <c r="N135" s="107" t="s">
        <v>70</v>
      </c>
      <c r="O135" s="44"/>
    </row>
    <row r="136" spans="1:15" ht="22.5">
      <c r="A136" s="106"/>
      <c r="B136" s="105"/>
      <c r="C136" s="106"/>
      <c r="D136" s="106"/>
      <c r="E136" s="107"/>
      <c r="F136" s="107"/>
      <c r="G136" s="107"/>
      <c r="H136" s="41" t="s">
        <v>285</v>
      </c>
      <c r="I136" s="41" t="s">
        <v>286</v>
      </c>
      <c r="J136" s="41" t="s">
        <v>287</v>
      </c>
      <c r="K136" s="41" t="s">
        <v>288</v>
      </c>
      <c r="L136" s="107"/>
      <c r="M136" s="107"/>
      <c r="N136" s="107"/>
      <c r="O136" s="44"/>
    </row>
    <row r="137" spans="1:15">
      <c r="A137" s="106"/>
      <c r="B137" s="105"/>
      <c r="C137" s="106"/>
      <c r="D137" s="106"/>
      <c r="E137" s="42">
        <v>0</v>
      </c>
      <c r="F137" s="42">
        <v>0</v>
      </c>
      <c r="G137" s="42">
        <v>0</v>
      </c>
      <c r="H137" s="42">
        <v>0</v>
      </c>
      <c r="I137" s="42">
        <v>0</v>
      </c>
      <c r="J137" s="42">
        <v>0</v>
      </c>
      <c r="K137" s="42">
        <v>0</v>
      </c>
      <c r="L137" s="42">
        <v>0</v>
      </c>
      <c r="M137" s="42">
        <v>0</v>
      </c>
      <c r="N137" s="42">
        <v>0</v>
      </c>
      <c r="O137" s="44"/>
    </row>
    <row r="138" spans="1:15">
      <c r="A138" s="106" t="s">
        <v>415</v>
      </c>
      <c r="B138" s="109" t="s">
        <v>414</v>
      </c>
      <c r="C138" s="108"/>
      <c r="D138" s="80" t="s">
        <v>21</v>
      </c>
      <c r="E138" s="57">
        <f t="shared" ref="E138:E142" si="25">F138+G138+L138+M138+N138</f>
        <v>0</v>
      </c>
      <c r="F138" s="57">
        <v>0</v>
      </c>
      <c r="G138" s="104">
        <v>0</v>
      </c>
      <c r="H138" s="104"/>
      <c r="I138" s="104"/>
      <c r="J138" s="104"/>
      <c r="K138" s="104"/>
      <c r="L138" s="57">
        <v>0</v>
      </c>
      <c r="M138" s="57">
        <v>0</v>
      </c>
      <c r="N138" s="57">
        <v>0</v>
      </c>
      <c r="O138" s="103"/>
    </row>
    <row r="139" spans="1:15" ht="22.5">
      <c r="A139" s="106"/>
      <c r="B139" s="109"/>
      <c r="C139" s="108"/>
      <c r="D139" s="80" t="s">
        <v>28</v>
      </c>
      <c r="E139" s="57">
        <f t="shared" si="25"/>
        <v>0</v>
      </c>
      <c r="F139" s="57">
        <v>0</v>
      </c>
      <c r="G139" s="104">
        <v>0</v>
      </c>
      <c r="H139" s="104"/>
      <c r="I139" s="104"/>
      <c r="J139" s="104"/>
      <c r="K139" s="104"/>
      <c r="L139" s="57">
        <v>0</v>
      </c>
      <c r="M139" s="57">
        <v>0</v>
      </c>
      <c r="N139" s="57">
        <v>0</v>
      </c>
      <c r="O139" s="103"/>
    </row>
    <row r="140" spans="1:15" ht="33.75">
      <c r="A140" s="106"/>
      <c r="B140" s="109"/>
      <c r="C140" s="108"/>
      <c r="D140" s="80" t="s">
        <v>1</v>
      </c>
      <c r="E140" s="57">
        <f t="shared" si="25"/>
        <v>0</v>
      </c>
      <c r="F140" s="57">
        <v>0</v>
      </c>
      <c r="G140" s="104">
        <v>0</v>
      </c>
      <c r="H140" s="104"/>
      <c r="I140" s="104"/>
      <c r="J140" s="104"/>
      <c r="K140" s="104"/>
      <c r="L140" s="57">
        <v>0</v>
      </c>
      <c r="M140" s="57">
        <v>0</v>
      </c>
      <c r="N140" s="57">
        <v>0</v>
      </c>
      <c r="O140" s="103"/>
    </row>
    <row r="141" spans="1:15" ht="33.75">
      <c r="A141" s="106"/>
      <c r="B141" s="109"/>
      <c r="C141" s="108"/>
      <c r="D141" s="80" t="s">
        <v>22</v>
      </c>
      <c r="E141" s="57">
        <f t="shared" si="25"/>
        <v>0</v>
      </c>
      <c r="F141" s="57">
        <v>0</v>
      </c>
      <c r="G141" s="104">
        <v>0</v>
      </c>
      <c r="H141" s="104"/>
      <c r="I141" s="104"/>
      <c r="J141" s="104"/>
      <c r="K141" s="104"/>
      <c r="L141" s="57">
        <v>0</v>
      </c>
      <c r="M141" s="57">
        <v>0</v>
      </c>
      <c r="N141" s="57">
        <v>0</v>
      </c>
      <c r="O141" s="103"/>
    </row>
    <row r="142" spans="1:15" ht="22.5">
      <c r="A142" s="106"/>
      <c r="B142" s="109"/>
      <c r="C142" s="108"/>
      <c r="D142" s="80" t="s">
        <v>2</v>
      </c>
      <c r="E142" s="57">
        <f t="shared" si="25"/>
        <v>0</v>
      </c>
      <c r="F142" s="57">
        <v>0</v>
      </c>
      <c r="G142" s="104">
        <v>0</v>
      </c>
      <c r="H142" s="104"/>
      <c r="I142" s="104"/>
      <c r="J142" s="104"/>
      <c r="K142" s="104"/>
      <c r="L142" s="57">
        <v>0</v>
      </c>
      <c r="M142" s="57">
        <v>0</v>
      </c>
      <c r="N142" s="57">
        <v>0</v>
      </c>
      <c r="O142" s="103"/>
    </row>
    <row r="143" spans="1:15" ht="15" customHeight="1">
      <c r="A143" s="106"/>
      <c r="B143" s="105" t="s">
        <v>365</v>
      </c>
      <c r="C143" s="106"/>
      <c r="D143" s="106"/>
      <c r="E143" s="107" t="s">
        <v>67</v>
      </c>
      <c r="F143" s="107" t="s">
        <v>68</v>
      </c>
      <c r="G143" s="107" t="s">
        <v>4</v>
      </c>
      <c r="H143" s="108" t="s">
        <v>289</v>
      </c>
      <c r="I143" s="108"/>
      <c r="J143" s="108"/>
      <c r="K143" s="108"/>
      <c r="L143" s="107" t="s">
        <v>3</v>
      </c>
      <c r="M143" s="107" t="s">
        <v>69</v>
      </c>
      <c r="N143" s="107" t="s">
        <v>70</v>
      </c>
      <c r="O143" s="80"/>
    </row>
    <row r="144" spans="1:15" ht="22.5">
      <c r="A144" s="106"/>
      <c r="B144" s="105"/>
      <c r="C144" s="106"/>
      <c r="D144" s="106"/>
      <c r="E144" s="107"/>
      <c r="F144" s="107"/>
      <c r="G144" s="107"/>
      <c r="H144" s="78" t="s">
        <v>285</v>
      </c>
      <c r="I144" s="78" t="s">
        <v>286</v>
      </c>
      <c r="J144" s="78" t="s">
        <v>287</v>
      </c>
      <c r="K144" s="78" t="s">
        <v>288</v>
      </c>
      <c r="L144" s="107"/>
      <c r="M144" s="107"/>
      <c r="N144" s="107"/>
      <c r="O144" s="80"/>
    </row>
    <row r="145" spans="1:15">
      <c r="A145" s="106"/>
      <c r="B145" s="105"/>
      <c r="C145" s="106"/>
      <c r="D145" s="106"/>
      <c r="E145" s="79">
        <v>0</v>
      </c>
      <c r="F145" s="79">
        <v>0</v>
      </c>
      <c r="G145" s="79">
        <v>0</v>
      </c>
      <c r="H145" s="79">
        <v>0</v>
      </c>
      <c r="I145" s="79">
        <v>0</v>
      </c>
      <c r="J145" s="79">
        <v>0</v>
      </c>
      <c r="K145" s="79">
        <v>0</v>
      </c>
      <c r="L145" s="79">
        <v>0</v>
      </c>
      <c r="M145" s="79">
        <v>0</v>
      </c>
      <c r="N145" s="79">
        <v>0</v>
      </c>
      <c r="O145" s="80"/>
    </row>
    <row r="146" spans="1:15">
      <c r="A146" s="106" t="s">
        <v>52</v>
      </c>
      <c r="B146" s="109" t="s">
        <v>36</v>
      </c>
      <c r="C146" s="108"/>
      <c r="D146" s="44" t="s">
        <v>21</v>
      </c>
      <c r="E146" s="57">
        <f>E147+E148+E149+E150</f>
        <v>98932.334880000009</v>
      </c>
      <c r="F146" s="57">
        <f>F147+F148+F149+F150</f>
        <v>20944.16819</v>
      </c>
      <c r="G146" s="104">
        <f>G147+G148+G149+G150</f>
        <v>18794.224479999997</v>
      </c>
      <c r="H146" s="104"/>
      <c r="I146" s="104"/>
      <c r="J146" s="104"/>
      <c r="K146" s="104"/>
      <c r="L146" s="57">
        <f>L147+L148+L149+L150</f>
        <v>17688.086929999998</v>
      </c>
      <c r="M146" s="57">
        <f>M147+M148+M149+M150</f>
        <v>23734.927639999998</v>
      </c>
      <c r="N146" s="57">
        <f>N147+N148+N149+N150</f>
        <v>17770.927640000002</v>
      </c>
      <c r="O146" s="120"/>
    </row>
    <row r="147" spans="1:15" ht="22.5">
      <c r="A147" s="106"/>
      <c r="B147" s="109"/>
      <c r="C147" s="108"/>
      <c r="D147" s="44" t="s">
        <v>28</v>
      </c>
      <c r="E147" s="57">
        <f>F147+G147+L147+M147+N147</f>
        <v>38042.200170000004</v>
      </c>
      <c r="F147" s="57">
        <f>F152+F160+F168+F176+F184</f>
        <v>12126.41358</v>
      </c>
      <c r="G147" s="104">
        <f>G152+G160+G168+G176+G184</f>
        <v>9420.8935299999994</v>
      </c>
      <c r="H147" s="104"/>
      <c r="I147" s="104"/>
      <c r="J147" s="104"/>
      <c r="K147" s="104"/>
      <c r="L147" s="57">
        <f t="shared" ref="L147:N148" si="26">L152+L160+L168+L176+L184</f>
        <v>3731.7509399999999</v>
      </c>
      <c r="M147" s="57">
        <f t="shared" si="26"/>
        <v>8777.5710600000002</v>
      </c>
      <c r="N147" s="57">
        <f t="shared" si="26"/>
        <v>3985.5710600000002</v>
      </c>
      <c r="O147" s="120"/>
    </row>
    <row r="148" spans="1:15" ht="33.75">
      <c r="A148" s="106"/>
      <c r="B148" s="109"/>
      <c r="C148" s="108"/>
      <c r="D148" s="44" t="s">
        <v>1</v>
      </c>
      <c r="E148" s="57">
        <f t="shared" ref="E148:E150" si="27">F148+G148+L148+M148+N148</f>
        <v>24459.503070000002</v>
      </c>
      <c r="F148" s="57">
        <f>F153+F161+F169+F177+F185</f>
        <v>4448.9479199999996</v>
      </c>
      <c r="G148" s="104">
        <f>G153+G161+G169+G177+G185</f>
        <v>4605.0011100000002</v>
      </c>
      <c r="H148" s="104"/>
      <c r="I148" s="104"/>
      <c r="J148" s="104"/>
      <c r="K148" s="104"/>
      <c r="L148" s="57">
        <f t="shared" si="26"/>
        <v>5441.6264000000001</v>
      </c>
      <c r="M148" s="57">
        <f t="shared" si="26"/>
        <v>4981.9638199999999</v>
      </c>
      <c r="N148" s="57">
        <f t="shared" si="26"/>
        <v>4981.9638199999999</v>
      </c>
      <c r="O148" s="120"/>
    </row>
    <row r="149" spans="1:15" ht="33.75">
      <c r="A149" s="106"/>
      <c r="B149" s="109"/>
      <c r="C149" s="108"/>
      <c r="D149" s="44" t="s">
        <v>22</v>
      </c>
      <c r="E149" s="57">
        <f t="shared" si="27"/>
        <v>36430.63164</v>
      </c>
      <c r="F149" s="57">
        <f>F154+F162++F170+F178+F186</f>
        <v>4368.8066900000003</v>
      </c>
      <c r="G149" s="104">
        <f>G154+G162+G170+G178+G186</f>
        <v>4768.3298400000003</v>
      </c>
      <c r="H149" s="104"/>
      <c r="I149" s="104"/>
      <c r="J149" s="104"/>
      <c r="K149" s="104"/>
      <c r="L149" s="57">
        <f>L154+L162++L170+L178+L186</f>
        <v>8514.7095900000004</v>
      </c>
      <c r="M149" s="57">
        <f>M154+M162++M170+M178+M186</f>
        <v>9975.3927599999988</v>
      </c>
      <c r="N149" s="57">
        <f>N154+N162++N170+N178+N186</f>
        <v>8803.3927600000006</v>
      </c>
      <c r="O149" s="120"/>
    </row>
    <row r="150" spans="1:15" ht="22.5">
      <c r="A150" s="106"/>
      <c r="B150" s="109"/>
      <c r="C150" s="108"/>
      <c r="D150" s="44" t="s">
        <v>2</v>
      </c>
      <c r="E150" s="57">
        <f t="shared" si="27"/>
        <v>0</v>
      </c>
      <c r="F150" s="57">
        <v>0</v>
      </c>
      <c r="G150" s="104">
        <v>0</v>
      </c>
      <c r="H150" s="104"/>
      <c r="I150" s="104"/>
      <c r="J150" s="104"/>
      <c r="K150" s="104"/>
      <c r="L150" s="57">
        <v>0</v>
      </c>
      <c r="M150" s="57">
        <v>0</v>
      </c>
      <c r="N150" s="57">
        <v>0</v>
      </c>
      <c r="O150" s="120"/>
    </row>
    <row r="151" spans="1:15" ht="15" customHeight="1">
      <c r="A151" s="106" t="s">
        <v>14</v>
      </c>
      <c r="B151" s="109" t="s">
        <v>40</v>
      </c>
      <c r="C151" s="103"/>
      <c r="D151" s="44" t="s">
        <v>21</v>
      </c>
      <c r="E151" s="57">
        <f>E152+E153+E154+E155</f>
        <v>433</v>
      </c>
      <c r="F151" s="57">
        <f>F152+F153+F154+F155</f>
        <v>141</v>
      </c>
      <c r="G151" s="104">
        <f>G152+G153+G154+G155</f>
        <v>84</v>
      </c>
      <c r="H151" s="104"/>
      <c r="I151" s="104"/>
      <c r="J151" s="104"/>
      <c r="K151" s="104"/>
      <c r="L151" s="57">
        <f>L152+L153+L154+L155</f>
        <v>104</v>
      </c>
      <c r="M151" s="57">
        <f t="shared" ref="M151:N151" si="28">M152+M153+M154+M155</f>
        <v>104</v>
      </c>
      <c r="N151" s="57">
        <f t="shared" si="28"/>
        <v>0</v>
      </c>
      <c r="O151" s="103"/>
    </row>
    <row r="152" spans="1:15" ht="22.5">
      <c r="A152" s="106"/>
      <c r="B152" s="109"/>
      <c r="C152" s="103"/>
      <c r="D152" s="44" t="s">
        <v>28</v>
      </c>
      <c r="E152" s="57">
        <f>F152+G152+L152+M152+N152</f>
        <v>433</v>
      </c>
      <c r="F152" s="57">
        <v>141</v>
      </c>
      <c r="G152" s="104">
        <v>84</v>
      </c>
      <c r="H152" s="104"/>
      <c r="I152" s="104"/>
      <c r="J152" s="104"/>
      <c r="K152" s="104"/>
      <c r="L152" s="57">
        <v>104</v>
      </c>
      <c r="M152" s="57">
        <v>104</v>
      </c>
      <c r="N152" s="57">
        <v>0</v>
      </c>
      <c r="O152" s="103"/>
    </row>
    <row r="153" spans="1:15" ht="33.75">
      <c r="A153" s="106"/>
      <c r="B153" s="109"/>
      <c r="C153" s="103"/>
      <c r="D153" s="44" t="s">
        <v>1</v>
      </c>
      <c r="E153" s="57">
        <f t="shared" ref="E153:E155" si="29">F153+G153+L153+M153+N153</f>
        <v>0</v>
      </c>
      <c r="F153" s="57">
        <v>0</v>
      </c>
      <c r="G153" s="104">
        <v>0</v>
      </c>
      <c r="H153" s="104"/>
      <c r="I153" s="104"/>
      <c r="J153" s="104"/>
      <c r="K153" s="104"/>
      <c r="L153" s="57">
        <v>0</v>
      </c>
      <c r="M153" s="57">
        <v>0</v>
      </c>
      <c r="N153" s="57">
        <v>0</v>
      </c>
      <c r="O153" s="103"/>
    </row>
    <row r="154" spans="1:15" ht="33.75">
      <c r="A154" s="106"/>
      <c r="B154" s="109"/>
      <c r="C154" s="103"/>
      <c r="D154" s="44" t="s">
        <v>22</v>
      </c>
      <c r="E154" s="57">
        <f t="shared" si="29"/>
        <v>0</v>
      </c>
      <c r="F154" s="57">
        <v>0</v>
      </c>
      <c r="G154" s="104">
        <v>0</v>
      </c>
      <c r="H154" s="104"/>
      <c r="I154" s="104"/>
      <c r="J154" s="104"/>
      <c r="K154" s="104"/>
      <c r="L154" s="57">
        <v>0</v>
      </c>
      <c r="M154" s="57">
        <v>0</v>
      </c>
      <c r="N154" s="57">
        <v>0</v>
      </c>
      <c r="O154" s="103"/>
    </row>
    <row r="155" spans="1:15" ht="22.5">
      <c r="A155" s="106"/>
      <c r="B155" s="109"/>
      <c r="C155" s="103"/>
      <c r="D155" s="44" t="s">
        <v>2</v>
      </c>
      <c r="E155" s="57">
        <f t="shared" si="29"/>
        <v>0</v>
      </c>
      <c r="F155" s="57">
        <v>0</v>
      </c>
      <c r="G155" s="104">
        <v>0</v>
      </c>
      <c r="H155" s="104"/>
      <c r="I155" s="104"/>
      <c r="J155" s="104"/>
      <c r="K155" s="104"/>
      <c r="L155" s="57">
        <v>0</v>
      </c>
      <c r="M155" s="57">
        <v>0</v>
      </c>
      <c r="N155" s="57">
        <v>0</v>
      </c>
      <c r="O155" s="103"/>
    </row>
    <row r="156" spans="1:15" ht="20.25" customHeight="1">
      <c r="A156" s="106"/>
      <c r="B156" s="105" t="s">
        <v>210</v>
      </c>
      <c r="C156" s="106"/>
      <c r="D156" s="106"/>
      <c r="E156" s="107" t="s">
        <v>67</v>
      </c>
      <c r="F156" s="107" t="s">
        <v>68</v>
      </c>
      <c r="G156" s="107" t="s">
        <v>4</v>
      </c>
      <c r="H156" s="108" t="s">
        <v>289</v>
      </c>
      <c r="I156" s="108"/>
      <c r="J156" s="108"/>
      <c r="K156" s="108"/>
      <c r="L156" s="107" t="s">
        <v>3</v>
      </c>
      <c r="M156" s="107" t="s">
        <v>69</v>
      </c>
      <c r="N156" s="107" t="s">
        <v>70</v>
      </c>
      <c r="O156" s="44"/>
    </row>
    <row r="157" spans="1:15" ht="33" customHeight="1">
      <c r="A157" s="106"/>
      <c r="B157" s="105"/>
      <c r="C157" s="106"/>
      <c r="D157" s="106"/>
      <c r="E157" s="107"/>
      <c r="F157" s="107"/>
      <c r="G157" s="107"/>
      <c r="H157" s="41" t="s">
        <v>285</v>
      </c>
      <c r="I157" s="41" t="s">
        <v>286</v>
      </c>
      <c r="J157" s="41" t="s">
        <v>287</v>
      </c>
      <c r="K157" s="41" t="s">
        <v>288</v>
      </c>
      <c r="L157" s="107"/>
      <c r="M157" s="107"/>
      <c r="N157" s="107"/>
      <c r="O157" s="44"/>
    </row>
    <row r="158" spans="1:15">
      <c r="A158" s="106"/>
      <c r="B158" s="105"/>
      <c r="C158" s="106"/>
      <c r="D158" s="106"/>
      <c r="E158" s="42">
        <v>100</v>
      </c>
      <c r="F158" s="42">
        <v>100</v>
      </c>
      <c r="G158" s="42">
        <v>100</v>
      </c>
      <c r="H158" s="42">
        <v>100</v>
      </c>
      <c r="I158" s="42">
        <v>100</v>
      </c>
      <c r="J158" s="42">
        <v>100</v>
      </c>
      <c r="K158" s="42">
        <v>100</v>
      </c>
      <c r="L158" s="42">
        <v>100</v>
      </c>
      <c r="M158" s="42">
        <v>100</v>
      </c>
      <c r="N158" s="42">
        <v>100</v>
      </c>
      <c r="O158" s="44"/>
    </row>
    <row r="159" spans="1:15" ht="15" customHeight="1">
      <c r="A159" s="106" t="s">
        <v>15</v>
      </c>
      <c r="B159" s="109" t="s">
        <v>44</v>
      </c>
      <c r="C159" s="103"/>
      <c r="D159" s="44" t="s">
        <v>21</v>
      </c>
      <c r="E159" s="57">
        <f>E160+E161+E162+E163</f>
        <v>9946.5832800000007</v>
      </c>
      <c r="F159" s="57">
        <f>F160+F161+F162+F163</f>
        <v>4086.5832799999998</v>
      </c>
      <c r="G159" s="104">
        <f>G160+G161+G162+G163</f>
        <v>0</v>
      </c>
      <c r="H159" s="104"/>
      <c r="I159" s="104"/>
      <c r="J159" s="104"/>
      <c r="K159" s="104"/>
      <c r="L159" s="57">
        <f>L160+L161+L162+L163</f>
        <v>0</v>
      </c>
      <c r="M159" s="57">
        <f t="shared" ref="M159:N159" si="30">M160+M161+M162+M163</f>
        <v>5860</v>
      </c>
      <c r="N159" s="57">
        <f t="shared" si="30"/>
        <v>0</v>
      </c>
      <c r="O159" s="103"/>
    </row>
    <row r="160" spans="1:15" ht="22.5">
      <c r="A160" s="106"/>
      <c r="B160" s="109"/>
      <c r="C160" s="103"/>
      <c r="D160" s="44" t="s">
        <v>28</v>
      </c>
      <c r="E160" s="57">
        <f>F160+G160+L160+M160+N160</f>
        <v>7957.2666200000003</v>
      </c>
      <c r="F160" s="57">
        <v>3269.2666199999999</v>
      </c>
      <c r="G160" s="104">
        <v>0</v>
      </c>
      <c r="H160" s="104"/>
      <c r="I160" s="104"/>
      <c r="J160" s="104"/>
      <c r="K160" s="104"/>
      <c r="L160" s="57">
        <v>0</v>
      </c>
      <c r="M160" s="57">
        <v>4688</v>
      </c>
      <c r="N160" s="57">
        <v>0</v>
      </c>
      <c r="O160" s="103"/>
    </row>
    <row r="161" spans="1:15" ht="33.75">
      <c r="A161" s="106"/>
      <c r="B161" s="109"/>
      <c r="C161" s="103"/>
      <c r="D161" s="44" t="s">
        <v>1</v>
      </c>
      <c r="E161" s="57">
        <f t="shared" ref="E161:E163" si="31">F161+G161+L161+M161+N161</f>
        <v>0</v>
      </c>
      <c r="F161" s="57">
        <v>0</v>
      </c>
      <c r="G161" s="104">
        <v>0</v>
      </c>
      <c r="H161" s="104"/>
      <c r="I161" s="104"/>
      <c r="J161" s="104"/>
      <c r="K161" s="104"/>
      <c r="L161" s="57">
        <v>0</v>
      </c>
      <c r="M161" s="57">
        <v>0</v>
      </c>
      <c r="N161" s="57">
        <v>0</v>
      </c>
      <c r="O161" s="103"/>
    </row>
    <row r="162" spans="1:15" ht="33.75">
      <c r="A162" s="106"/>
      <c r="B162" s="109"/>
      <c r="C162" s="103"/>
      <c r="D162" s="44" t="s">
        <v>22</v>
      </c>
      <c r="E162" s="57">
        <f t="shared" si="31"/>
        <v>1989.31666</v>
      </c>
      <c r="F162" s="57">
        <v>817.31665999999996</v>
      </c>
      <c r="G162" s="104">
        <v>0</v>
      </c>
      <c r="H162" s="104"/>
      <c r="I162" s="104"/>
      <c r="J162" s="104"/>
      <c r="K162" s="104"/>
      <c r="L162" s="57">
        <v>0</v>
      </c>
      <c r="M162" s="57">
        <v>1172</v>
      </c>
      <c r="N162" s="57">
        <v>0</v>
      </c>
      <c r="O162" s="103"/>
    </row>
    <row r="163" spans="1:15" ht="22.5">
      <c r="A163" s="106"/>
      <c r="B163" s="109"/>
      <c r="C163" s="103"/>
      <c r="D163" s="44" t="s">
        <v>2</v>
      </c>
      <c r="E163" s="57">
        <f t="shared" si="31"/>
        <v>0</v>
      </c>
      <c r="F163" s="57">
        <v>0</v>
      </c>
      <c r="G163" s="104">
        <v>0</v>
      </c>
      <c r="H163" s="104"/>
      <c r="I163" s="104"/>
      <c r="J163" s="104"/>
      <c r="K163" s="104"/>
      <c r="L163" s="57">
        <v>0</v>
      </c>
      <c r="M163" s="57">
        <v>0</v>
      </c>
      <c r="N163" s="57">
        <v>0</v>
      </c>
      <c r="O163" s="103"/>
    </row>
    <row r="164" spans="1:15" ht="15" customHeight="1">
      <c r="A164" s="106"/>
      <c r="B164" s="105" t="s">
        <v>211</v>
      </c>
      <c r="C164" s="106"/>
      <c r="D164" s="106"/>
      <c r="E164" s="107" t="s">
        <v>67</v>
      </c>
      <c r="F164" s="107" t="s">
        <v>68</v>
      </c>
      <c r="G164" s="107" t="s">
        <v>4</v>
      </c>
      <c r="H164" s="108" t="s">
        <v>289</v>
      </c>
      <c r="I164" s="108"/>
      <c r="J164" s="108"/>
      <c r="K164" s="108"/>
      <c r="L164" s="107" t="s">
        <v>3</v>
      </c>
      <c r="M164" s="107" t="s">
        <v>69</v>
      </c>
      <c r="N164" s="107" t="s">
        <v>70</v>
      </c>
      <c r="O164" s="44"/>
    </row>
    <row r="165" spans="1:15" ht="22.5">
      <c r="A165" s="106"/>
      <c r="B165" s="105"/>
      <c r="C165" s="106"/>
      <c r="D165" s="106"/>
      <c r="E165" s="107"/>
      <c r="F165" s="107"/>
      <c r="G165" s="107"/>
      <c r="H165" s="41" t="s">
        <v>285</v>
      </c>
      <c r="I165" s="41" t="s">
        <v>286</v>
      </c>
      <c r="J165" s="41" t="s">
        <v>287</v>
      </c>
      <c r="K165" s="41" t="s">
        <v>288</v>
      </c>
      <c r="L165" s="107"/>
      <c r="M165" s="107"/>
      <c r="N165" s="107"/>
      <c r="O165" s="44"/>
    </row>
    <row r="166" spans="1:15">
      <c r="A166" s="106"/>
      <c r="B166" s="105"/>
      <c r="C166" s="106"/>
      <c r="D166" s="106"/>
      <c r="E166" s="42">
        <v>2</v>
      </c>
      <c r="F166" s="42">
        <v>1</v>
      </c>
      <c r="G166" s="42">
        <v>0</v>
      </c>
      <c r="H166" s="42">
        <v>0</v>
      </c>
      <c r="I166" s="42">
        <v>0</v>
      </c>
      <c r="J166" s="42">
        <v>0</v>
      </c>
      <c r="K166" s="42">
        <v>0</v>
      </c>
      <c r="L166" s="42">
        <v>0</v>
      </c>
      <c r="M166" s="42">
        <v>1</v>
      </c>
      <c r="N166" s="42">
        <v>0</v>
      </c>
      <c r="O166" s="44"/>
    </row>
    <row r="167" spans="1:15" ht="15" customHeight="1">
      <c r="A167" s="106" t="s">
        <v>16</v>
      </c>
      <c r="B167" s="109" t="s">
        <v>82</v>
      </c>
      <c r="C167" s="103"/>
      <c r="D167" s="44" t="s">
        <v>21</v>
      </c>
      <c r="E167" s="57">
        <f>E168+E169+E170+E171</f>
        <v>46172.708350000008</v>
      </c>
      <c r="F167" s="57">
        <f>F168+F169+F170+F171</f>
        <v>7944.5498699999998</v>
      </c>
      <c r="G167" s="104">
        <f>G168+G169+G170+G171</f>
        <v>8223.2162700000008</v>
      </c>
      <c r="H167" s="104"/>
      <c r="I167" s="104"/>
      <c r="J167" s="104"/>
      <c r="K167" s="104"/>
      <c r="L167" s="57">
        <f>L168+L169+L170+L171</f>
        <v>10077.086929999999</v>
      </c>
      <c r="M167" s="57">
        <f t="shared" ref="M167:N167" si="32">M168+M169+M170+M171</f>
        <v>9963.9276399999999</v>
      </c>
      <c r="N167" s="57">
        <f t="shared" si="32"/>
        <v>9963.9276399999999</v>
      </c>
      <c r="O167" s="103"/>
    </row>
    <row r="168" spans="1:15" ht="22.5">
      <c r="A168" s="106"/>
      <c r="B168" s="109"/>
      <c r="C168" s="103"/>
      <c r="D168" s="44" t="s">
        <v>28</v>
      </c>
      <c r="E168" s="57">
        <f>F168+G168+L168+M168+N168</f>
        <v>17095.933550000002</v>
      </c>
      <c r="F168" s="57">
        <v>2701.14696</v>
      </c>
      <c r="G168" s="104">
        <v>2795.8935299999998</v>
      </c>
      <c r="H168" s="104"/>
      <c r="I168" s="104"/>
      <c r="J168" s="104"/>
      <c r="K168" s="104"/>
      <c r="L168" s="57">
        <v>3627.7509399999999</v>
      </c>
      <c r="M168" s="57">
        <v>3985.5710600000002</v>
      </c>
      <c r="N168" s="57">
        <v>3985.5710600000002</v>
      </c>
      <c r="O168" s="103"/>
    </row>
    <row r="169" spans="1:15" ht="33.75">
      <c r="A169" s="106"/>
      <c r="B169" s="109"/>
      <c r="C169" s="103"/>
      <c r="D169" s="44" t="s">
        <v>1</v>
      </c>
      <c r="E169" s="57">
        <f t="shared" ref="E169:E171" si="33">F169+G169+L169+M169+N169</f>
        <v>24459.503070000002</v>
      </c>
      <c r="F169" s="57">
        <v>4448.9479199999996</v>
      </c>
      <c r="G169" s="104">
        <v>4605.0011100000002</v>
      </c>
      <c r="H169" s="104"/>
      <c r="I169" s="104"/>
      <c r="J169" s="104"/>
      <c r="K169" s="104"/>
      <c r="L169" s="57">
        <v>5441.6264000000001</v>
      </c>
      <c r="M169" s="57">
        <v>4981.9638199999999</v>
      </c>
      <c r="N169" s="57">
        <v>4981.9638199999999</v>
      </c>
      <c r="O169" s="103"/>
    </row>
    <row r="170" spans="1:15" ht="33.75">
      <c r="A170" s="106"/>
      <c r="B170" s="109"/>
      <c r="C170" s="103"/>
      <c r="D170" s="44" t="s">
        <v>22</v>
      </c>
      <c r="E170" s="57">
        <f t="shared" si="33"/>
        <v>4617.2717299999995</v>
      </c>
      <c r="F170" s="57">
        <v>794.45498999999995</v>
      </c>
      <c r="G170" s="104">
        <v>822.32163000000003</v>
      </c>
      <c r="H170" s="104"/>
      <c r="I170" s="104"/>
      <c r="J170" s="104"/>
      <c r="K170" s="104"/>
      <c r="L170" s="57">
        <v>1007.70959</v>
      </c>
      <c r="M170" s="57">
        <v>996.39275999999995</v>
      </c>
      <c r="N170" s="57">
        <v>996.39275999999995</v>
      </c>
      <c r="O170" s="103"/>
    </row>
    <row r="171" spans="1:15" ht="22.5">
      <c r="A171" s="106"/>
      <c r="B171" s="109"/>
      <c r="C171" s="103"/>
      <c r="D171" s="44" t="s">
        <v>2</v>
      </c>
      <c r="E171" s="57">
        <f t="shared" si="33"/>
        <v>0</v>
      </c>
      <c r="F171" s="57">
        <v>0</v>
      </c>
      <c r="G171" s="104">
        <v>0</v>
      </c>
      <c r="H171" s="104"/>
      <c r="I171" s="104"/>
      <c r="J171" s="104"/>
      <c r="K171" s="104"/>
      <c r="L171" s="57">
        <v>0</v>
      </c>
      <c r="M171" s="57">
        <v>0</v>
      </c>
      <c r="N171" s="57">
        <v>0</v>
      </c>
      <c r="O171" s="103"/>
    </row>
    <row r="172" spans="1:15" ht="15" customHeight="1">
      <c r="A172" s="106"/>
      <c r="B172" s="109" t="s">
        <v>222</v>
      </c>
      <c r="C172" s="106"/>
      <c r="D172" s="106"/>
      <c r="E172" s="107" t="s">
        <v>67</v>
      </c>
      <c r="F172" s="107" t="s">
        <v>68</v>
      </c>
      <c r="G172" s="107" t="s">
        <v>4</v>
      </c>
      <c r="H172" s="108" t="s">
        <v>289</v>
      </c>
      <c r="I172" s="108"/>
      <c r="J172" s="108"/>
      <c r="K172" s="108"/>
      <c r="L172" s="107" t="s">
        <v>3</v>
      </c>
      <c r="M172" s="107" t="s">
        <v>69</v>
      </c>
      <c r="N172" s="107" t="s">
        <v>70</v>
      </c>
      <c r="O172" s="44"/>
    </row>
    <row r="173" spans="1:15" ht="40.5" customHeight="1">
      <c r="A173" s="106"/>
      <c r="B173" s="109"/>
      <c r="C173" s="106"/>
      <c r="D173" s="106"/>
      <c r="E173" s="107"/>
      <c r="F173" s="107"/>
      <c r="G173" s="107"/>
      <c r="H173" s="41" t="s">
        <v>285</v>
      </c>
      <c r="I173" s="41" t="s">
        <v>286</v>
      </c>
      <c r="J173" s="41" t="s">
        <v>287</v>
      </c>
      <c r="K173" s="41" t="s">
        <v>288</v>
      </c>
      <c r="L173" s="107"/>
      <c r="M173" s="107"/>
      <c r="N173" s="107"/>
      <c r="O173" s="44"/>
    </row>
    <row r="174" spans="1:15">
      <c r="A174" s="106"/>
      <c r="B174" s="109"/>
      <c r="C174" s="106"/>
      <c r="D174" s="106"/>
      <c r="E174" s="42">
        <v>100</v>
      </c>
      <c r="F174" s="42">
        <v>100</v>
      </c>
      <c r="G174" s="42">
        <v>100</v>
      </c>
      <c r="H174" s="42">
        <v>100</v>
      </c>
      <c r="I174" s="42">
        <v>100</v>
      </c>
      <c r="J174" s="42">
        <v>100</v>
      </c>
      <c r="K174" s="42">
        <v>100</v>
      </c>
      <c r="L174" s="42">
        <v>100</v>
      </c>
      <c r="M174" s="42">
        <v>100</v>
      </c>
      <c r="N174" s="42">
        <v>100</v>
      </c>
      <c r="O174" s="44"/>
    </row>
    <row r="175" spans="1:15" ht="15" customHeight="1">
      <c r="A175" s="106" t="s">
        <v>17</v>
      </c>
      <c r="B175" s="109" t="s">
        <v>81</v>
      </c>
      <c r="C175" s="120"/>
      <c r="D175" s="44" t="s">
        <v>21</v>
      </c>
      <c r="E175" s="57">
        <f>E176+E177+E178+E179</f>
        <v>41632.043250000002</v>
      </c>
      <c r="F175" s="57">
        <f>F176+F177+F178+F179</f>
        <v>8572.0350400000007</v>
      </c>
      <c r="G175" s="104">
        <f>G176+G177+G178+G179</f>
        <v>9939.00821</v>
      </c>
      <c r="H175" s="104"/>
      <c r="I175" s="104"/>
      <c r="J175" s="104"/>
      <c r="K175" s="104"/>
      <c r="L175" s="57">
        <f>L176+L177+L178+L179</f>
        <v>7507</v>
      </c>
      <c r="M175" s="57">
        <f>M176+M177+M178+M179</f>
        <v>7807</v>
      </c>
      <c r="N175" s="57">
        <f>N176+N177+N178+N179</f>
        <v>7807</v>
      </c>
      <c r="O175" s="103"/>
    </row>
    <row r="176" spans="1:15" ht="22.5">
      <c r="A176" s="106"/>
      <c r="B176" s="109"/>
      <c r="C176" s="120"/>
      <c r="D176" s="44" t="s">
        <v>28</v>
      </c>
      <c r="E176" s="57">
        <f>F176+G176+L176+M176+N176</f>
        <v>11808</v>
      </c>
      <c r="F176" s="57">
        <v>5815</v>
      </c>
      <c r="G176" s="104">
        <v>5993</v>
      </c>
      <c r="H176" s="104"/>
      <c r="I176" s="104"/>
      <c r="J176" s="104"/>
      <c r="K176" s="104"/>
      <c r="L176" s="57">
        <v>0</v>
      </c>
      <c r="M176" s="57">
        <v>0</v>
      </c>
      <c r="N176" s="57">
        <v>0</v>
      </c>
      <c r="O176" s="103"/>
    </row>
    <row r="177" spans="1:15" ht="33.75">
      <c r="A177" s="106"/>
      <c r="B177" s="109"/>
      <c r="C177" s="120"/>
      <c r="D177" s="44" t="s">
        <v>1</v>
      </c>
      <c r="E177" s="57">
        <f t="shared" ref="E177:E179" si="34">F177+G177+L177+M177+N177</f>
        <v>0</v>
      </c>
      <c r="F177" s="57">
        <v>0</v>
      </c>
      <c r="G177" s="104">
        <v>0</v>
      </c>
      <c r="H177" s="104"/>
      <c r="I177" s="104"/>
      <c r="J177" s="104"/>
      <c r="K177" s="104"/>
      <c r="L177" s="57">
        <v>0</v>
      </c>
      <c r="M177" s="57">
        <v>0</v>
      </c>
      <c r="N177" s="57">
        <v>0</v>
      </c>
      <c r="O177" s="103"/>
    </row>
    <row r="178" spans="1:15" ht="33.75">
      <c r="A178" s="106"/>
      <c r="B178" s="109"/>
      <c r="C178" s="120"/>
      <c r="D178" s="44" t="s">
        <v>22</v>
      </c>
      <c r="E178" s="57">
        <f t="shared" si="34"/>
        <v>29824.043250000002</v>
      </c>
      <c r="F178" s="57">
        <v>2757.0350400000002</v>
      </c>
      <c r="G178" s="104">
        <v>3946.00821</v>
      </c>
      <c r="H178" s="104"/>
      <c r="I178" s="104"/>
      <c r="J178" s="104"/>
      <c r="K178" s="104"/>
      <c r="L178" s="57">
        <v>7507</v>
      </c>
      <c r="M178" s="57">
        <v>7807</v>
      </c>
      <c r="N178" s="57">
        <v>7807</v>
      </c>
      <c r="O178" s="103"/>
    </row>
    <row r="179" spans="1:15" ht="22.5">
      <c r="A179" s="106"/>
      <c r="B179" s="109"/>
      <c r="C179" s="120"/>
      <c r="D179" s="44" t="s">
        <v>2</v>
      </c>
      <c r="E179" s="57">
        <f t="shared" si="34"/>
        <v>0</v>
      </c>
      <c r="F179" s="57">
        <v>0</v>
      </c>
      <c r="G179" s="104">
        <v>0</v>
      </c>
      <c r="H179" s="104"/>
      <c r="I179" s="104"/>
      <c r="J179" s="104"/>
      <c r="K179" s="104"/>
      <c r="L179" s="57">
        <v>0</v>
      </c>
      <c r="M179" s="57">
        <v>0</v>
      </c>
      <c r="N179" s="57">
        <v>0</v>
      </c>
      <c r="O179" s="103"/>
    </row>
    <row r="180" spans="1:15" ht="30.75" customHeight="1">
      <c r="A180" s="106"/>
      <c r="B180" s="109" t="s">
        <v>376</v>
      </c>
      <c r="C180" s="106"/>
      <c r="D180" s="106"/>
      <c r="E180" s="107" t="s">
        <v>67</v>
      </c>
      <c r="F180" s="107" t="s">
        <v>68</v>
      </c>
      <c r="G180" s="107" t="s">
        <v>4</v>
      </c>
      <c r="H180" s="108" t="s">
        <v>289</v>
      </c>
      <c r="I180" s="108"/>
      <c r="J180" s="108"/>
      <c r="K180" s="108"/>
      <c r="L180" s="107" t="s">
        <v>3</v>
      </c>
      <c r="M180" s="107" t="s">
        <v>69</v>
      </c>
      <c r="N180" s="107" t="s">
        <v>70</v>
      </c>
      <c r="O180" s="44"/>
    </row>
    <row r="181" spans="1:15" ht="26.25" customHeight="1">
      <c r="A181" s="106"/>
      <c r="B181" s="109"/>
      <c r="C181" s="106"/>
      <c r="D181" s="106"/>
      <c r="E181" s="107"/>
      <c r="F181" s="107"/>
      <c r="G181" s="107"/>
      <c r="H181" s="41" t="s">
        <v>285</v>
      </c>
      <c r="I181" s="41" t="s">
        <v>286</v>
      </c>
      <c r="J181" s="41" t="s">
        <v>287</v>
      </c>
      <c r="K181" s="41" t="s">
        <v>288</v>
      </c>
      <c r="L181" s="107"/>
      <c r="M181" s="107"/>
      <c r="N181" s="107"/>
      <c r="O181" s="44"/>
    </row>
    <row r="182" spans="1:15" ht="38.25" customHeight="1">
      <c r="A182" s="106"/>
      <c r="B182" s="109"/>
      <c r="C182" s="106"/>
      <c r="D182" s="106"/>
      <c r="E182" s="42">
        <v>100</v>
      </c>
      <c r="F182" s="42">
        <v>100</v>
      </c>
      <c r="G182" s="42">
        <v>100</v>
      </c>
      <c r="H182" s="42">
        <v>100</v>
      </c>
      <c r="I182" s="42">
        <v>100</v>
      </c>
      <c r="J182" s="42">
        <v>100</v>
      </c>
      <c r="K182" s="42">
        <v>100</v>
      </c>
      <c r="L182" s="42">
        <v>100</v>
      </c>
      <c r="M182" s="42">
        <v>100</v>
      </c>
      <c r="N182" s="42">
        <v>100</v>
      </c>
      <c r="O182" s="44"/>
    </row>
    <row r="183" spans="1:15" ht="15" customHeight="1">
      <c r="A183" s="106" t="s">
        <v>18</v>
      </c>
      <c r="B183" s="109" t="s">
        <v>412</v>
      </c>
      <c r="C183" s="103"/>
      <c r="D183" s="44" t="s">
        <v>21</v>
      </c>
      <c r="E183" s="57">
        <f>E184+E185+E186+E187</f>
        <v>748</v>
      </c>
      <c r="F183" s="57">
        <f>F184+F185+F186+F187</f>
        <v>200</v>
      </c>
      <c r="G183" s="104">
        <f>G184+G185+G186+G187</f>
        <v>548</v>
      </c>
      <c r="H183" s="104"/>
      <c r="I183" s="104"/>
      <c r="J183" s="104"/>
      <c r="K183" s="104"/>
      <c r="L183" s="57">
        <f>L184+L185+L186+L187</f>
        <v>0</v>
      </c>
      <c r="M183" s="57">
        <f t="shared" ref="M183:N183" si="35">M184+M185+M186+M187</f>
        <v>0</v>
      </c>
      <c r="N183" s="57">
        <f t="shared" si="35"/>
        <v>0</v>
      </c>
      <c r="O183" s="103"/>
    </row>
    <row r="184" spans="1:15" ht="22.5">
      <c r="A184" s="106"/>
      <c r="B184" s="109"/>
      <c r="C184" s="103"/>
      <c r="D184" s="44" t="s">
        <v>28</v>
      </c>
      <c r="E184" s="57">
        <f>F184+G184+L184+M184+N184</f>
        <v>748</v>
      </c>
      <c r="F184" s="57">
        <v>200</v>
      </c>
      <c r="G184" s="104">
        <v>548</v>
      </c>
      <c r="H184" s="104"/>
      <c r="I184" s="104"/>
      <c r="J184" s="104"/>
      <c r="K184" s="104"/>
      <c r="L184" s="57">
        <v>0</v>
      </c>
      <c r="M184" s="57">
        <v>0</v>
      </c>
      <c r="N184" s="57">
        <v>0</v>
      </c>
      <c r="O184" s="103"/>
    </row>
    <row r="185" spans="1:15" ht="33.75">
      <c r="A185" s="106"/>
      <c r="B185" s="109"/>
      <c r="C185" s="103"/>
      <c r="D185" s="44" t="s">
        <v>1</v>
      </c>
      <c r="E185" s="57">
        <f t="shared" ref="E185:E187" si="36">F185+G185+L185+M185+N185</f>
        <v>0</v>
      </c>
      <c r="F185" s="57">
        <v>0</v>
      </c>
      <c r="G185" s="104">
        <v>0</v>
      </c>
      <c r="H185" s="104"/>
      <c r="I185" s="104"/>
      <c r="J185" s="104"/>
      <c r="K185" s="104"/>
      <c r="L185" s="57">
        <v>0</v>
      </c>
      <c r="M185" s="57">
        <v>0</v>
      </c>
      <c r="N185" s="57">
        <v>0</v>
      </c>
      <c r="O185" s="103"/>
    </row>
    <row r="186" spans="1:15" ht="33.75">
      <c r="A186" s="106"/>
      <c r="B186" s="109"/>
      <c r="C186" s="103"/>
      <c r="D186" s="44" t="s">
        <v>22</v>
      </c>
      <c r="E186" s="57">
        <f t="shared" si="36"/>
        <v>0</v>
      </c>
      <c r="F186" s="57">
        <v>0</v>
      </c>
      <c r="G186" s="104">
        <v>0</v>
      </c>
      <c r="H186" s="104"/>
      <c r="I186" s="104"/>
      <c r="J186" s="104"/>
      <c r="K186" s="104"/>
      <c r="L186" s="57">
        <v>0</v>
      </c>
      <c r="M186" s="57">
        <v>0</v>
      </c>
      <c r="N186" s="57">
        <v>0</v>
      </c>
      <c r="O186" s="103"/>
    </row>
    <row r="187" spans="1:15" ht="22.5">
      <c r="A187" s="106"/>
      <c r="B187" s="109"/>
      <c r="C187" s="103"/>
      <c r="D187" s="44" t="s">
        <v>2</v>
      </c>
      <c r="E187" s="57">
        <f t="shared" si="36"/>
        <v>0</v>
      </c>
      <c r="F187" s="57">
        <v>0</v>
      </c>
      <c r="G187" s="104">
        <v>0</v>
      </c>
      <c r="H187" s="104"/>
      <c r="I187" s="104"/>
      <c r="J187" s="104"/>
      <c r="K187" s="104"/>
      <c r="L187" s="57">
        <v>0</v>
      </c>
      <c r="M187" s="57">
        <v>0</v>
      </c>
      <c r="N187" s="57">
        <v>0</v>
      </c>
      <c r="O187" s="103"/>
    </row>
    <row r="188" spans="1:15" ht="15" customHeight="1">
      <c r="A188" s="106"/>
      <c r="B188" s="105" t="s">
        <v>413</v>
      </c>
      <c r="C188" s="106"/>
      <c r="D188" s="106"/>
      <c r="E188" s="107" t="s">
        <v>67</v>
      </c>
      <c r="F188" s="107" t="s">
        <v>68</v>
      </c>
      <c r="G188" s="107" t="s">
        <v>4</v>
      </c>
      <c r="H188" s="108" t="s">
        <v>289</v>
      </c>
      <c r="I188" s="108"/>
      <c r="J188" s="108"/>
      <c r="K188" s="108"/>
      <c r="L188" s="107" t="s">
        <v>3</v>
      </c>
      <c r="M188" s="107" t="s">
        <v>69</v>
      </c>
      <c r="N188" s="107" t="s">
        <v>70</v>
      </c>
      <c r="O188" s="44"/>
    </row>
    <row r="189" spans="1:15" ht="22.5">
      <c r="A189" s="106"/>
      <c r="B189" s="105"/>
      <c r="C189" s="106"/>
      <c r="D189" s="106"/>
      <c r="E189" s="107"/>
      <c r="F189" s="107"/>
      <c r="G189" s="107"/>
      <c r="H189" s="41" t="s">
        <v>285</v>
      </c>
      <c r="I189" s="41" t="s">
        <v>286</v>
      </c>
      <c r="J189" s="41" t="s">
        <v>287</v>
      </c>
      <c r="K189" s="41" t="s">
        <v>288</v>
      </c>
      <c r="L189" s="107"/>
      <c r="M189" s="107"/>
      <c r="N189" s="107"/>
      <c r="O189" s="44"/>
    </row>
    <row r="190" spans="1:15" ht="24" customHeight="1">
      <c r="A190" s="106"/>
      <c r="B190" s="105"/>
      <c r="C190" s="106"/>
      <c r="D190" s="106"/>
      <c r="E190" s="42">
        <v>0</v>
      </c>
      <c r="F190" s="42">
        <v>0</v>
      </c>
      <c r="G190" s="42">
        <v>0</v>
      </c>
      <c r="H190" s="42">
        <v>0</v>
      </c>
      <c r="I190" s="42">
        <v>0</v>
      </c>
      <c r="J190" s="42">
        <v>0</v>
      </c>
      <c r="K190" s="42">
        <v>0</v>
      </c>
      <c r="L190" s="42">
        <v>0</v>
      </c>
      <c r="M190" s="42">
        <v>0</v>
      </c>
      <c r="N190" s="42">
        <v>0</v>
      </c>
      <c r="O190" s="44"/>
    </row>
    <row r="191" spans="1:15" ht="15" customHeight="1">
      <c r="A191" s="106" t="s">
        <v>348</v>
      </c>
      <c r="B191" s="109" t="s">
        <v>37</v>
      </c>
      <c r="C191" s="113"/>
      <c r="D191" s="44" t="s">
        <v>21</v>
      </c>
      <c r="E191" s="57">
        <f>E192+E193+E194+E195</f>
        <v>7524.9519999999993</v>
      </c>
      <c r="F191" s="57">
        <f>F192+F193+F194+F195</f>
        <v>1573.992</v>
      </c>
      <c r="G191" s="104">
        <f>G192+G193+G194+G195</f>
        <v>1331.74</v>
      </c>
      <c r="H191" s="104"/>
      <c r="I191" s="104"/>
      <c r="J191" s="104"/>
      <c r="K191" s="104"/>
      <c r="L191" s="57">
        <f>L192+L193+L194+L195</f>
        <v>1539.74</v>
      </c>
      <c r="M191" s="57">
        <f t="shared" ref="M191:N191" si="37">M192+M193+M194+M195</f>
        <v>1539.74</v>
      </c>
      <c r="N191" s="57">
        <f t="shared" si="37"/>
        <v>1539.74</v>
      </c>
      <c r="O191" s="113"/>
    </row>
    <row r="192" spans="1:15" ht="22.5">
      <c r="A192" s="106"/>
      <c r="B192" s="109"/>
      <c r="C192" s="113"/>
      <c r="D192" s="44" t="s">
        <v>28</v>
      </c>
      <c r="E192" s="59">
        <f t="shared" ref="E192" si="38">F192+G192+L192+M192+N192</f>
        <v>4612</v>
      </c>
      <c r="F192" s="59">
        <f>F197+F205</f>
        <v>0</v>
      </c>
      <c r="G192" s="119">
        <f>G197+G205</f>
        <v>997</v>
      </c>
      <c r="H192" s="119"/>
      <c r="I192" s="119"/>
      <c r="J192" s="119"/>
      <c r="K192" s="119"/>
      <c r="L192" s="59">
        <f>L197+L205</f>
        <v>1205</v>
      </c>
      <c r="M192" s="59">
        <f t="shared" ref="M192:N192" si="39">M197+M205</f>
        <v>1205</v>
      </c>
      <c r="N192" s="59">
        <f t="shared" si="39"/>
        <v>1205</v>
      </c>
      <c r="O192" s="113"/>
    </row>
    <row r="193" spans="1:15" ht="33.75">
      <c r="A193" s="106"/>
      <c r="B193" s="109"/>
      <c r="C193" s="113"/>
      <c r="D193" s="44" t="s">
        <v>1</v>
      </c>
      <c r="E193" s="59">
        <v>0</v>
      </c>
      <c r="F193" s="59">
        <v>0</v>
      </c>
      <c r="G193" s="119">
        <v>0</v>
      </c>
      <c r="H193" s="119"/>
      <c r="I193" s="119"/>
      <c r="J193" s="119"/>
      <c r="K193" s="119"/>
      <c r="L193" s="59">
        <v>0</v>
      </c>
      <c r="M193" s="59">
        <v>0</v>
      </c>
      <c r="N193" s="59">
        <v>0</v>
      </c>
      <c r="O193" s="113"/>
    </row>
    <row r="194" spans="1:15" ht="33.75">
      <c r="A194" s="106"/>
      <c r="B194" s="109"/>
      <c r="C194" s="113"/>
      <c r="D194" s="44" t="s">
        <v>22</v>
      </c>
      <c r="E194" s="59">
        <f>F194+G194+L194+M194+N194</f>
        <v>2912.9519999999993</v>
      </c>
      <c r="F194" s="59">
        <f>F199</f>
        <v>1573.992</v>
      </c>
      <c r="G194" s="119">
        <f>G199</f>
        <v>334.74</v>
      </c>
      <c r="H194" s="119"/>
      <c r="I194" s="119"/>
      <c r="J194" s="119"/>
      <c r="K194" s="119"/>
      <c r="L194" s="59">
        <f>L199</f>
        <v>334.74</v>
      </c>
      <c r="M194" s="59">
        <f>M199</f>
        <v>334.74</v>
      </c>
      <c r="N194" s="59">
        <f>N199</f>
        <v>334.74</v>
      </c>
      <c r="O194" s="113"/>
    </row>
    <row r="195" spans="1:15" ht="22.5">
      <c r="A195" s="106"/>
      <c r="B195" s="109"/>
      <c r="C195" s="113"/>
      <c r="D195" s="44" t="s">
        <v>2</v>
      </c>
      <c r="E195" s="57">
        <f t="shared" ref="E195" si="40">F195+G195+L195+M195+N195</f>
        <v>0</v>
      </c>
      <c r="F195" s="57">
        <v>0</v>
      </c>
      <c r="G195" s="104">
        <v>0</v>
      </c>
      <c r="H195" s="104"/>
      <c r="I195" s="104"/>
      <c r="J195" s="104"/>
      <c r="K195" s="104"/>
      <c r="L195" s="57">
        <v>0</v>
      </c>
      <c r="M195" s="57">
        <v>0</v>
      </c>
      <c r="N195" s="57">
        <v>0</v>
      </c>
      <c r="O195" s="113"/>
    </row>
    <row r="196" spans="1:15">
      <c r="A196" s="106" t="s">
        <v>19</v>
      </c>
      <c r="B196" s="109" t="s">
        <v>77</v>
      </c>
      <c r="C196" s="113"/>
      <c r="D196" s="44" t="s">
        <v>21</v>
      </c>
      <c r="E196" s="57">
        <f>E197+E198+E199+E200</f>
        <v>2912.9519999999993</v>
      </c>
      <c r="F196" s="57">
        <f>F197+F198+F199+F200</f>
        <v>1573.992</v>
      </c>
      <c r="G196" s="104">
        <f>G197+G198+G199+G200</f>
        <v>334.74</v>
      </c>
      <c r="H196" s="104"/>
      <c r="I196" s="104"/>
      <c r="J196" s="104"/>
      <c r="K196" s="104"/>
      <c r="L196" s="57">
        <f>L197+L198+L199+L200</f>
        <v>334.74</v>
      </c>
      <c r="M196" s="57">
        <f t="shared" ref="M196:N196" si="41">M197+M198+M199+M200</f>
        <v>334.74</v>
      </c>
      <c r="N196" s="57">
        <f t="shared" si="41"/>
        <v>334.74</v>
      </c>
      <c r="O196" s="43"/>
    </row>
    <row r="197" spans="1:15" ht="22.5">
      <c r="A197" s="106"/>
      <c r="B197" s="109"/>
      <c r="C197" s="113"/>
      <c r="D197" s="44" t="s">
        <v>28</v>
      </c>
      <c r="E197" s="57">
        <f t="shared" ref="E197" si="42">F197+G197+L197+M197+N197</f>
        <v>0</v>
      </c>
      <c r="F197" s="57">
        <v>0</v>
      </c>
      <c r="G197" s="104">
        <v>0</v>
      </c>
      <c r="H197" s="104"/>
      <c r="I197" s="104"/>
      <c r="J197" s="104"/>
      <c r="K197" s="104"/>
      <c r="L197" s="57">
        <v>0</v>
      </c>
      <c r="M197" s="57">
        <v>0</v>
      </c>
      <c r="N197" s="57">
        <v>0</v>
      </c>
      <c r="O197" s="43"/>
    </row>
    <row r="198" spans="1:15" ht="33.75">
      <c r="A198" s="106"/>
      <c r="B198" s="109"/>
      <c r="C198" s="113"/>
      <c r="D198" s="44" t="s">
        <v>1</v>
      </c>
      <c r="E198" s="57">
        <f t="shared" ref="E198" si="43">F198+G198+L198+M198+N198</f>
        <v>0</v>
      </c>
      <c r="F198" s="57">
        <v>0</v>
      </c>
      <c r="G198" s="104">
        <v>0</v>
      </c>
      <c r="H198" s="104"/>
      <c r="I198" s="104"/>
      <c r="J198" s="104"/>
      <c r="K198" s="104"/>
      <c r="L198" s="57">
        <v>0</v>
      </c>
      <c r="M198" s="57">
        <v>0</v>
      </c>
      <c r="N198" s="57">
        <v>0</v>
      </c>
      <c r="O198" s="43"/>
    </row>
    <row r="199" spans="1:15" ht="33.75">
      <c r="A199" s="106"/>
      <c r="B199" s="109"/>
      <c r="C199" s="113"/>
      <c r="D199" s="44" t="s">
        <v>22</v>
      </c>
      <c r="E199" s="57">
        <f>F199+G199+L199+M199+N199</f>
        <v>2912.9519999999993</v>
      </c>
      <c r="F199" s="57">
        <v>1573.992</v>
      </c>
      <c r="G199" s="104">
        <v>334.74</v>
      </c>
      <c r="H199" s="104"/>
      <c r="I199" s="104"/>
      <c r="J199" s="104"/>
      <c r="K199" s="104"/>
      <c r="L199" s="57">
        <v>334.74</v>
      </c>
      <c r="M199" s="57">
        <v>334.74</v>
      </c>
      <c r="N199" s="57">
        <v>334.74</v>
      </c>
      <c r="O199" s="43"/>
    </row>
    <row r="200" spans="1:15" ht="22.5">
      <c r="A200" s="106"/>
      <c r="B200" s="109"/>
      <c r="C200" s="113"/>
      <c r="D200" s="44" t="s">
        <v>2</v>
      </c>
      <c r="E200" s="57">
        <f t="shared" ref="E200" si="44">F200+G200+L200+M200+N200</f>
        <v>0</v>
      </c>
      <c r="F200" s="57">
        <v>0</v>
      </c>
      <c r="G200" s="104">
        <v>0</v>
      </c>
      <c r="H200" s="104"/>
      <c r="I200" s="104"/>
      <c r="J200" s="104"/>
      <c r="K200" s="104"/>
      <c r="L200" s="57">
        <v>0</v>
      </c>
      <c r="M200" s="57">
        <v>0</v>
      </c>
      <c r="N200" s="57">
        <v>0</v>
      </c>
      <c r="O200" s="43"/>
    </row>
    <row r="201" spans="1:15" ht="15" customHeight="1">
      <c r="A201" s="106"/>
      <c r="B201" s="105" t="s">
        <v>370</v>
      </c>
      <c r="C201" s="106"/>
      <c r="D201" s="106"/>
      <c r="E201" s="107" t="s">
        <v>67</v>
      </c>
      <c r="F201" s="107" t="s">
        <v>68</v>
      </c>
      <c r="G201" s="107" t="s">
        <v>4</v>
      </c>
      <c r="H201" s="108" t="s">
        <v>289</v>
      </c>
      <c r="I201" s="108"/>
      <c r="J201" s="108"/>
      <c r="K201" s="108"/>
      <c r="L201" s="107" t="s">
        <v>3</v>
      </c>
      <c r="M201" s="107" t="s">
        <v>69</v>
      </c>
      <c r="N201" s="107" t="s">
        <v>70</v>
      </c>
      <c r="O201" s="44"/>
    </row>
    <row r="202" spans="1:15" ht="22.5">
      <c r="A202" s="106"/>
      <c r="B202" s="105"/>
      <c r="C202" s="106"/>
      <c r="D202" s="106"/>
      <c r="E202" s="107"/>
      <c r="F202" s="107"/>
      <c r="G202" s="107"/>
      <c r="H202" s="41" t="s">
        <v>285</v>
      </c>
      <c r="I202" s="41" t="s">
        <v>286</v>
      </c>
      <c r="J202" s="41" t="s">
        <v>287</v>
      </c>
      <c r="K202" s="41" t="s">
        <v>288</v>
      </c>
      <c r="L202" s="107"/>
      <c r="M202" s="107"/>
      <c r="N202" s="107"/>
      <c r="O202" s="44"/>
    </row>
    <row r="203" spans="1:15" ht="42.75" customHeight="1">
      <c r="A203" s="106"/>
      <c r="B203" s="105"/>
      <c r="C203" s="106"/>
      <c r="D203" s="106"/>
      <c r="E203" s="42">
        <v>1132</v>
      </c>
      <c r="F203" s="42">
        <v>226</v>
      </c>
      <c r="G203" s="42">
        <v>226</v>
      </c>
      <c r="H203" s="42">
        <v>226</v>
      </c>
      <c r="I203" s="42">
        <v>226</v>
      </c>
      <c r="J203" s="42">
        <v>226</v>
      </c>
      <c r="K203" s="42">
        <v>226</v>
      </c>
      <c r="L203" s="42">
        <v>220</v>
      </c>
      <c r="M203" s="42">
        <v>230</v>
      </c>
      <c r="N203" s="42">
        <v>230</v>
      </c>
      <c r="O203" s="44"/>
    </row>
    <row r="204" spans="1:15">
      <c r="A204" s="106" t="s">
        <v>329</v>
      </c>
      <c r="B204" s="109" t="s">
        <v>314</v>
      </c>
      <c r="C204" s="113"/>
      <c r="D204" s="44" t="s">
        <v>21</v>
      </c>
      <c r="E204" s="57">
        <f>E205+E206+E207+E208</f>
        <v>4612</v>
      </c>
      <c r="F204" s="57">
        <f>F205+F206+F207+F208</f>
        <v>0</v>
      </c>
      <c r="G204" s="104">
        <f>G205+G206+G207+G208</f>
        <v>997</v>
      </c>
      <c r="H204" s="104"/>
      <c r="I204" s="104"/>
      <c r="J204" s="104"/>
      <c r="K204" s="104"/>
      <c r="L204" s="57">
        <f>L205+L206+L207+L208</f>
        <v>1205</v>
      </c>
      <c r="M204" s="57">
        <f t="shared" ref="M204:N204" si="45">M205+M206+M207+M208</f>
        <v>1205</v>
      </c>
      <c r="N204" s="57">
        <f t="shared" si="45"/>
        <v>1205</v>
      </c>
      <c r="O204" s="43"/>
    </row>
    <row r="205" spans="1:15" ht="22.5">
      <c r="A205" s="106"/>
      <c r="B205" s="109"/>
      <c r="C205" s="113"/>
      <c r="D205" s="44" t="s">
        <v>28</v>
      </c>
      <c r="E205" s="57">
        <f>F205+G205+L205+M205+N205</f>
        <v>4612</v>
      </c>
      <c r="F205" s="57">
        <v>0</v>
      </c>
      <c r="G205" s="104">
        <v>997</v>
      </c>
      <c r="H205" s="104"/>
      <c r="I205" s="104"/>
      <c r="J205" s="104"/>
      <c r="K205" s="104"/>
      <c r="L205" s="57">
        <v>1205</v>
      </c>
      <c r="M205" s="57">
        <v>1205</v>
      </c>
      <c r="N205" s="57">
        <v>1205</v>
      </c>
      <c r="O205" s="43"/>
    </row>
    <row r="206" spans="1:15" ht="33.75">
      <c r="A206" s="106"/>
      <c r="B206" s="109"/>
      <c r="C206" s="113"/>
      <c r="D206" s="44" t="s">
        <v>1</v>
      </c>
      <c r="E206" s="57">
        <f t="shared" ref="E206:E208" si="46">F206+G206+L206+M206+N206</f>
        <v>0</v>
      </c>
      <c r="F206" s="57">
        <v>0</v>
      </c>
      <c r="G206" s="104">
        <v>0</v>
      </c>
      <c r="H206" s="104"/>
      <c r="I206" s="104"/>
      <c r="J206" s="104"/>
      <c r="K206" s="104"/>
      <c r="L206" s="57">
        <v>0</v>
      </c>
      <c r="M206" s="57">
        <v>0</v>
      </c>
      <c r="N206" s="57">
        <v>0</v>
      </c>
      <c r="O206" s="43"/>
    </row>
    <row r="207" spans="1:15" ht="33.75">
      <c r="A207" s="106"/>
      <c r="B207" s="109"/>
      <c r="C207" s="113"/>
      <c r="D207" s="44" t="s">
        <v>22</v>
      </c>
      <c r="E207" s="57">
        <f t="shared" si="46"/>
        <v>0</v>
      </c>
      <c r="F207" s="57">
        <v>0</v>
      </c>
      <c r="G207" s="104">
        <v>0</v>
      </c>
      <c r="H207" s="104"/>
      <c r="I207" s="104"/>
      <c r="J207" s="104"/>
      <c r="K207" s="104"/>
      <c r="L207" s="57">
        <v>0</v>
      </c>
      <c r="M207" s="57">
        <v>0</v>
      </c>
      <c r="N207" s="57">
        <v>0</v>
      </c>
      <c r="O207" s="43"/>
    </row>
    <row r="208" spans="1:15" ht="22.5">
      <c r="A208" s="106"/>
      <c r="B208" s="109"/>
      <c r="C208" s="113"/>
      <c r="D208" s="44" t="s">
        <v>2</v>
      </c>
      <c r="E208" s="57">
        <f t="shared" si="46"/>
        <v>0</v>
      </c>
      <c r="F208" s="57">
        <v>0</v>
      </c>
      <c r="G208" s="104">
        <v>0</v>
      </c>
      <c r="H208" s="104"/>
      <c r="I208" s="104"/>
      <c r="J208" s="104"/>
      <c r="K208" s="104"/>
      <c r="L208" s="57">
        <v>0</v>
      </c>
      <c r="M208" s="57">
        <v>0</v>
      </c>
      <c r="N208" s="57">
        <v>0</v>
      </c>
      <c r="O208" s="43"/>
    </row>
    <row r="209" spans="1:15">
      <c r="A209" s="106"/>
      <c r="B209" s="105" t="s">
        <v>365</v>
      </c>
      <c r="C209" s="106"/>
      <c r="D209" s="106"/>
      <c r="E209" s="107" t="s">
        <v>67</v>
      </c>
      <c r="F209" s="107" t="s">
        <v>68</v>
      </c>
      <c r="G209" s="107" t="s">
        <v>4</v>
      </c>
      <c r="H209" s="108" t="s">
        <v>289</v>
      </c>
      <c r="I209" s="108"/>
      <c r="J209" s="108"/>
      <c r="K209" s="108"/>
      <c r="L209" s="107" t="s">
        <v>3</v>
      </c>
      <c r="M209" s="107" t="s">
        <v>69</v>
      </c>
      <c r="N209" s="107" t="s">
        <v>70</v>
      </c>
      <c r="O209" s="44"/>
    </row>
    <row r="210" spans="1:15" ht="22.5">
      <c r="A210" s="106"/>
      <c r="B210" s="105"/>
      <c r="C210" s="106"/>
      <c r="D210" s="106"/>
      <c r="E210" s="107"/>
      <c r="F210" s="107"/>
      <c r="G210" s="107"/>
      <c r="H210" s="41" t="s">
        <v>285</v>
      </c>
      <c r="I210" s="41" t="s">
        <v>286</v>
      </c>
      <c r="J210" s="41" t="s">
        <v>287</v>
      </c>
      <c r="K210" s="41" t="s">
        <v>288</v>
      </c>
      <c r="L210" s="107"/>
      <c r="M210" s="107"/>
      <c r="N210" s="107"/>
      <c r="O210" s="44"/>
    </row>
    <row r="211" spans="1:15">
      <c r="A211" s="106"/>
      <c r="B211" s="105"/>
      <c r="C211" s="106"/>
      <c r="D211" s="106"/>
      <c r="E211" s="42">
        <v>0</v>
      </c>
      <c r="F211" s="42">
        <v>0</v>
      </c>
      <c r="G211" s="42">
        <v>0</v>
      </c>
      <c r="H211" s="42">
        <v>0</v>
      </c>
      <c r="I211" s="42">
        <v>0</v>
      </c>
      <c r="J211" s="42">
        <v>0</v>
      </c>
      <c r="K211" s="42">
        <v>0</v>
      </c>
      <c r="L211" s="42">
        <v>0</v>
      </c>
      <c r="M211" s="42">
        <v>0</v>
      </c>
      <c r="N211" s="42">
        <v>0</v>
      </c>
      <c r="O211" s="44"/>
    </row>
    <row r="212" spans="1:15" ht="15" customHeight="1">
      <c r="A212" s="106" t="s">
        <v>267</v>
      </c>
      <c r="B212" s="109" t="s">
        <v>63</v>
      </c>
      <c r="C212" s="113"/>
      <c r="D212" s="44" t="s">
        <v>21</v>
      </c>
      <c r="E212" s="57">
        <f>E213+E214+E215+E216</f>
        <v>140994.209</v>
      </c>
      <c r="F212" s="57">
        <f>F213+F214+F215+F216</f>
        <v>140994.209</v>
      </c>
      <c r="G212" s="104">
        <v>0</v>
      </c>
      <c r="H212" s="104"/>
      <c r="I212" s="104"/>
      <c r="J212" s="104"/>
      <c r="K212" s="104"/>
      <c r="L212" s="57">
        <v>0</v>
      </c>
      <c r="M212" s="57">
        <v>0</v>
      </c>
      <c r="N212" s="57">
        <v>0</v>
      </c>
      <c r="O212" s="113"/>
    </row>
    <row r="213" spans="1:15" ht="22.5">
      <c r="A213" s="106"/>
      <c r="B213" s="109"/>
      <c r="C213" s="113"/>
      <c r="D213" s="44" t="s">
        <v>28</v>
      </c>
      <c r="E213" s="57">
        <f>F213+G213+L213+M213+N213</f>
        <v>120832.03</v>
      </c>
      <c r="F213" s="57">
        <v>120832.03</v>
      </c>
      <c r="G213" s="104">
        <v>0</v>
      </c>
      <c r="H213" s="104"/>
      <c r="I213" s="104"/>
      <c r="J213" s="104"/>
      <c r="K213" s="104"/>
      <c r="L213" s="57">
        <v>0</v>
      </c>
      <c r="M213" s="57">
        <v>0</v>
      </c>
      <c r="N213" s="57">
        <v>0</v>
      </c>
      <c r="O213" s="113"/>
    </row>
    <row r="214" spans="1:15" ht="33.75">
      <c r="A214" s="106"/>
      <c r="B214" s="109"/>
      <c r="C214" s="113"/>
      <c r="D214" s="44" t="s">
        <v>1</v>
      </c>
      <c r="E214" s="57">
        <f>F214+G214+L214+M214+N214</f>
        <v>0</v>
      </c>
      <c r="F214" s="57">
        <v>0</v>
      </c>
      <c r="G214" s="104">
        <v>0</v>
      </c>
      <c r="H214" s="104"/>
      <c r="I214" s="104"/>
      <c r="J214" s="104"/>
      <c r="K214" s="104"/>
      <c r="L214" s="57">
        <v>0</v>
      </c>
      <c r="M214" s="57">
        <v>0</v>
      </c>
      <c r="N214" s="57">
        <v>0</v>
      </c>
      <c r="O214" s="113"/>
    </row>
    <row r="215" spans="1:15" ht="33.75">
      <c r="A215" s="106"/>
      <c r="B215" s="109"/>
      <c r="C215" s="113"/>
      <c r="D215" s="44" t="s">
        <v>22</v>
      </c>
      <c r="E215" s="57">
        <f>F215+G215+L215+M215+N215</f>
        <v>20162.179</v>
      </c>
      <c r="F215" s="57">
        <v>20162.179</v>
      </c>
      <c r="G215" s="104">
        <v>0</v>
      </c>
      <c r="H215" s="104"/>
      <c r="I215" s="104"/>
      <c r="J215" s="104"/>
      <c r="K215" s="104"/>
      <c r="L215" s="57">
        <v>0</v>
      </c>
      <c r="M215" s="57">
        <v>0</v>
      </c>
      <c r="N215" s="57">
        <v>0</v>
      </c>
      <c r="O215" s="113"/>
    </row>
    <row r="216" spans="1:15" ht="22.5">
      <c r="A216" s="106"/>
      <c r="B216" s="109"/>
      <c r="C216" s="113"/>
      <c r="D216" s="44" t="s">
        <v>2</v>
      </c>
      <c r="E216" s="57">
        <v>0</v>
      </c>
      <c r="F216" s="57">
        <v>0</v>
      </c>
      <c r="G216" s="104">
        <v>0</v>
      </c>
      <c r="H216" s="104"/>
      <c r="I216" s="104"/>
      <c r="J216" s="104"/>
      <c r="K216" s="104"/>
      <c r="L216" s="57">
        <v>0</v>
      </c>
      <c r="M216" s="57">
        <v>0</v>
      </c>
      <c r="N216" s="57">
        <v>0</v>
      </c>
      <c r="O216" s="113"/>
    </row>
    <row r="217" spans="1:15" ht="15" customHeight="1">
      <c r="A217" s="106" t="s">
        <v>31</v>
      </c>
      <c r="B217" s="109" t="s">
        <v>64</v>
      </c>
      <c r="C217" s="113"/>
      <c r="D217" s="44" t="s">
        <v>21</v>
      </c>
      <c r="E217" s="57">
        <f>E218+E219+E220+E221</f>
        <v>140994.209</v>
      </c>
      <c r="F217" s="57">
        <f>F218+F219+F220+F221</f>
        <v>140994.209</v>
      </c>
      <c r="G217" s="104">
        <v>0</v>
      </c>
      <c r="H217" s="104"/>
      <c r="I217" s="104"/>
      <c r="J217" s="104"/>
      <c r="K217" s="104"/>
      <c r="L217" s="57">
        <v>0</v>
      </c>
      <c r="M217" s="57">
        <v>0</v>
      </c>
      <c r="N217" s="57">
        <v>0</v>
      </c>
      <c r="O217" s="113"/>
    </row>
    <row r="218" spans="1:15" ht="22.5">
      <c r="A218" s="106"/>
      <c r="B218" s="109"/>
      <c r="C218" s="113"/>
      <c r="D218" s="44" t="s">
        <v>28</v>
      </c>
      <c r="E218" s="57">
        <f>F218+G218+L218+M218+N218</f>
        <v>120832.03</v>
      </c>
      <c r="F218" s="57">
        <v>120832.03</v>
      </c>
      <c r="G218" s="104">
        <v>0</v>
      </c>
      <c r="H218" s="104"/>
      <c r="I218" s="104"/>
      <c r="J218" s="104"/>
      <c r="K218" s="104"/>
      <c r="L218" s="57">
        <v>0</v>
      </c>
      <c r="M218" s="57">
        <v>0</v>
      </c>
      <c r="N218" s="57">
        <v>0</v>
      </c>
      <c r="O218" s="113"/>
    </row>
    <row r="219" spans="1:15" ht="33.75">
      <c r="A219" s="106"/>
      <c r="B219" s="109"/>
      <c r="C219" s="113"/>
      <c r="D219" s="44" t="s">
        <v>1</v>
      </c>
      <c r="E219" s="57">
        <f>F219+G219+L219+M219+N219</f>
        <v>0</v>
      </c>
      <c r="F219" s="57">
        <v>0</v>
      </c>
      <c r="G219" s="104">
        <v>0</v>
      </c>
      <c r="H219" s="104"/>
      <c r="I219" s="104"/>
      <c r="J219" s="104"/>
      <c r="K219" s="104"/>
      <c r="L219" s="57">
        <v>0</v>
      </c>
      <c r="M219" s="57">
        <v>0</v>
      </c>
      <c r="N219" s="57">
        <v>0</v>
      </c>
      <c r="O219" s="113"/>
    </row>
    <row r="220" spans="1:15" ht="33.75">
      <c r="A220" s="106"/>
      <c r="B220" s="109"/>
      <c r="C220" s="113"/>
      <c r="D220" s="44" t="s">
        <v>22</v>
      </c>
      <c r="E220" s="57">
        <f>F220+G220+L220+M220+N220</f>
        <v>20162.179</v>
      </c>
      <c r="F220" s="57">
        <v>20162.179</v>
      </c>
      <c r="G220" s="104">
        <v>0</v>
      </c>
      <c r="H220" s="104"/>
      <c r="I220" s="104"/>
      <c r="J220" s="104"/>
      <c r="K220" s="104"/>
      <c r="L220" s="57">
        <v>0</v>
      </c>
      <c r="M220" s="57">
        <v>0</v>
      </c>
      <c r="N220" s="57">
        <v>0</v>
      </c>
      <c r="O220" s="113"/>
    </row>
    <row r="221" spans="1:15" ht="22.5">
      <c r="A221" s="106"/>
      <c r="B221" s="109"/>
      <c r="C221" s="113"/>
      <c r="D221" s="44" t="s">
        <v>2</v>
      </c>
      <c r="E221" s="57">
        <v>0</v>
      </c>
      <c r="F221" s="57">
        <v>0</v>
      </c>
      <c r="G221" s="104">
        <v>0</v>
      </c>
      <c r="H221" s="104"/>
      <c r="I221" s="104"/>
      <c r="J221" s="104"/>
      <c r="K221" s="104"/>
      <c r="L221" s="57">
        <v>0</v>
      </c>
      <c r="M221" s="57">
        <v>0</v>
      </c>
      <c r="N221" s="57">
        <v>0</v>
      </c>
      <c r="O221" s="113"/>
    </row>
    <row r="222" spans="1:15" ht="15" customHeight="1">
      <c r="A222" s="106"/>
      <c r="B222" s="105" t="s">
        <v>212</v>
      </c>
      <c r="C222" s="106"/>
      <c r="D222" s="106"/>
      <c r="E222" s="107" t="s">
        <v>67</v>
      </c>
      <c r="F222" s="107" t="s">
        <v>68</v>
      </c>
      <c r="G222" s="107" t="s">
        <v>4</v>
      </c>
      <c r="H222" s="108" t="s">
        <v>289</v>
      </c>
      <c r="I222" s="108"/>
      <c r="J222" s="108"/>
      <c r="K222" s="108"/>
      <c r="L222" s="107" t="s">
        <v>3</v>
      </c>
      <c r="M222" s="107" t="s">
        <v>69</v>
      </c>
      <c r="N222" s="107" t="s">
        <v>70</v>
      </c>
      <c r="O222" s="44"/>
    </row>
    <row r="223" spans="1:15" ht="22.5">
      <c r="A223" s="106"/>
      <c r="B223" s="105"/>
      <c r="C223" s="106"/>
      <c r="D223" s="106"/>
      <c r="E223" s="107"/>
      <c r="F223" s="107"/>
      <c r="G223" s="107"/>
      <c r="H223" s="41" t="s">
        <v>285</v>
      </c>
      <c r="I223" s="41" t="s">
        <v>286</v>
      </c>
      <c r="J223" s="41" t="s">
        <v>287</v>
      </c>
      <c r="K223" s="41" t="s">
        <v>288</v>
      </c>
      <c r="L223" s="107"/>
      <c r="M223" s="107"/>
      <c r="N223" s="107"/>
      <c r="O223" s="44"/>
    </row>
    <row r="224" spans="1:15">
      <c r="A224" s="106"/>
      <c r="B224" s="105"/>
      <c r="C224" s="106"/>
      <c r="D224" s="106"/>
      <c r="E224" s="42">
        <v>1</v>
      </c>
      <c r="F224" s="42">
        <v>0</v>
      </c>
      <c r="G224" s="42">
        <v>1</v>
      </c>
      <c r="H224" s="42">
        <v>0</v>
      </c>
      <c r="I224" s="42">
        <v>1</v>
      </c>
      <c r="J224" s="42">
        <v>0</v>
      </c>
      <c r="K224" s="42">
        <v>0</v>
      </c>
      <c r="L224" s="42">
        <v>0</v>
      </c>
      <c r="M224" s="42">
        <v>0</v>
      </c>
      <c r="N224" s="42">
        <v>0</v>
      </c>
      <c r="O224" s="44"/>
    </row>
    <row r="225" spans="1:15">
      <c r="A225" s="106" t="s">
        <v>316</v>
      </c>
      <c r="B225" s="109" t="s">
        <v>327</v>
      </c>
      <c r="C225" s="113"/>
      <c r="D225" s="47" t="s">
        <v>21</v>
      </c>
      <c r="E225" s="57">
        <v>0</v>
      </c>
      <c r="F225" s="57">
        <v>0</v>
      </c>
      <c r="G225" s="104">
        <v>0</v>
      </c>
      <c r="H225" s="104"/>
      <c r="I225" s="104"/>
      <c r="J225" s="104"/>
      <c r="K225" s="104"/>
      <c r="L225" s="57">
        <v>0</v>
      </c>
      <c r="M225" s="57">
        <v>0</v>
      </c>
      <c r="N225" s="57">
        <v>0</v>
      </c>
      <c r="O225" s="113"/>
    </row>
    <row r="226" spans="1:15" ht="22.5">
      <c r="A226" s="106"/>
      <c r="B226" s="109"/>
      <c r="C226" s="113"/>
      <c r="D226" s="47" t="s">
        <v>28</v>
      </c>
      <c r="E226" s="57">
        <v>0</v>
      </c>
      <c r="F226" s="57">
        <v>0</v>
      </c>
      <c r="G226" s="104">
        <v>0</v>
      </c>
      <c r="H226" s="104"/>
      <c r="I226" s="104"/>
      <c r="J226" s="104"/>
      <c r="K226" s="104"/>
      <c r="L226" s="57">
        <v>0</v>
      </c>
      <c r="M226" s="57">
        <v>0</v>
      </c>
      <c r="N226" s="57">
        <v>0</v>
      </c>
      <c r="O226" s="113"/>
    </row>
    <row r="227" spans="1:15" ht="33.75">
      <c r="A227" s="106"/>
      <c r="B227" s="109"/>
      <c r="C227" s="113"/>
      <c r="D227" s="47" t="s">
        <v>1</v>
      </c>
      <c r="E227" s="57">
        <v>0</v>
      </c>
      <c r="F227" s="57">
        <v>0</v>
      </c>
      <c r="G227" s="104">
        <v>0</v>
      </c>
      <c r="H227" s="104"/>
      <c r="I227" s="104"/>
      <c r="J227" s="104"/>
      <c r="K227" s="104"/>
      <c r="L227" s="57">
        <v>0</v>
      </c>
      <c r="M227" s="57">
        <v>0</v>
      </c>
      <c r="N227" s="57">
        <v>0</v>
      </c>
      <c r="O227" s="113"/>
    </row>
    <row r="228" spans="1:15" ht="33.75">
      <c r="A228" s="106"/>
      <c r="B228" s="109"/>
      <c r="C228" s="113"/>
      <c r="D228" s="47" t="s">
        <v>22</v>
      </c>
      <c r="E228" s="57">
        <v>0</v>
      </c>
      <c r="F228" s="57">
        <v>0</v>
      </c>
      <c r="G228" s="104">
        <v>0</v>
      </c>
      <c r="H228" s="104"/>
      <c r="I228" s="104"/>
      <c r="J228" s="104"/>
      <c r="K228" s="104"/>
      <c r="L228" s="57">
        <v>0</v>
      </c>
      <c r="M228" s="57">
        <v>0</v>
      </c>
      <c r="N228" s="57">
        <v>0</v>
      </c>
      <c r="O228" s="113"/>
    </row>
    <row r="229" spans="1:15" ht="22.5">
      <c r="A229" s="106"/>
      <c r="B229" s="109"/>
      <c r="C229" s="113"/>
      <c r="D229" s="47" t="s">
        <v>2</v>
      </c>
      <c r="E229" s="57">
        <v>0</v>
      </c>
      <c r="F229" s="57">
        <v>0</v>
      </c>
      <c r="G229" s="104">
        <v>0</v>
      </c>
      <c r="H229" s="104"/>
      <c r="I229" s="104"/>
      <c r="J229" s="104"/>
      <c r="K229" s="104"/>
      <c r="L229" s="57">
        <v>0</v>
      </c>
      <c r="M229" s="57">
        <v>0</v>
      </c>
      <c r="N229" s="57">
        <v>0</v>
      </c>
      <c r="O229" s="113"/>
    </row>
    <row r="230" spans="1:15" ht="15" customHeight="1">
      <c r="A230" s="106"/>
      <c r="B230" s="105" t="s">
        <v>365</v>
      </c>
      <c r="C230" s="106"/>
      <c r="D230" s="106"/>
      <c r="E230" s="107" t="s">
        <v>67</v>
      </c>
      <c r="F230" s="107" t="s">
        <v>68</v>
      </c>
      <c r="G230" s="107" t="s">
        <v>4</v>
      </c>
      <c r="H230" s="108" t="s">
        <v>289</v>
      </c>
      <c r="I230" s="108"/>
      <c r="J230" s="108"/>
      <c r="K230" s="108"/>
      <c r="L230" s="107" t="s">
        <v>3</v>
      </c>
      <c r="M230" s="107" t="s">
        <v>69</v>
      </c>
      <c r="N230" s="107" t="s">
        <v>70</v>
      </c>
      <c r="O230" s="47"/>
    </row>
    <row r="231" spans="1:15" ht="22.5">
      <c r="A231" s="106"/>
      <c r="B231" s="105"/>
      <c r="C231" s="106"/>
      <c r="D231" s="106"/>
      <c r="E231" s="107"/>
      <c r="F231" s="107"/>
      <c r="G231" s="107"/>
      <c r="H231" s="45" t="s">
        <v>285</v>
      </c>
      <c r="I231" s="45" t="s">
        <v>286</v>
      </c>
      <c r="J231" s="45" t="s">
        <v>287</v>
      </c>
      <c r="K231" s="45" t="s">
        <v>288</v>
      </c>
      <c r="L231" s="107"/>
      <c r="M231" s="107"/>
      <c r="N231" s="107"/>
      <c r="O231" s="47"/>
    </row>
    <row r="232" spans="1:15" ht="21" customHeight="1">
      <c r="A232" s="106"/>
      <c r="B232" s="105"/>
      <c r="C232" s="106"/>
      <c r="D232" s="106"/>
      <c r="E232" s="46">
        <v>0</v>
      </c>
      <c r="F232" s="46">
        <v>0</v>
      </c>
      <c r="G232" s="46">
        <v>0</v>
      </c>
      <c r="H232" s="46">
        <v>0</v>
      </c>
      <c r="I232" s="46">
        <v>0</v>
      </c>
      <c r="J232" s="46">
        <v>0</v>
      </c>
      <c r="K232" s="46">
        <v>0</v>
      </c>
      <c r="L232" s="46">
        <v>0</v>
      </c>
      <c r="M232" s="46">
        <v>0</v>
      </c>
      <c r="N232" s="46">
        <v>0</v>
      </c>
      <c r="O232" s="47"/>
    </row>
    <row r="233" spans="1:15">
      <c r="A233" s="106" t="s">
        <v>53</v>
      </c>
      <c r="B233" s="109" t="s">
        <v>45</v>
      </c>
      <c r="C233" s="113"/>
      <c r="D233" s="44" t="s">
        <v>21</v>
      </c>
      <c r="E233" s="57">
        <f>E234+E235+E236+E237</f>
        <v>179728.67898</v>
      </c>
      <c r="F233" s="57">
        <f>F234+F235+F236+F237</f>
        <v>179728.67898</v>
      </c>
      <c r="G233" s="104">
        <f>G234+G235+G236+G237</f>
        <v>0</v>
      </c>
      <c r="H233" s="104"/>
      <c r="I233" s="104"/>
      <c r="J233" s="104"/>
      <c r="K233" s="104"/>
      <c r="L233" s="57">
        <f>L234+L235+L236+L237</f>
        <v>0</v>
      </c>
      <c r="M233" s="57">
        <f t="shared" ref="M233:N233" si="47">M234+M235+M236+M237</f>
        <v>0</v>
      </c>
      <c r="N233" s="57">
        <f t="shared" si="47"/>
        <v>0</v>
      </c>
      <c r="O233" s="113"/>
    </row>
    <row r="234" spans="1:15" ht="22.5">
      <c r="A234" s="106"/>
      <c r="B234" s="109"/>
      <c r="C234" s="113"/>
      <c r="D234" s="44" t="s">
        <v>28</v>
      </c>
      <c r="E234" s="57">
        <f>F234+G234+L234+M234+N234</f>
        <v>100320.13438</v>
      </c>
      <c r="F234" s="57">
        <f>F239+F250+F258+F266</f>
        <v>100320.13438</v>
      </c>
      <c r="G234" s="104">
        <v>0</v>
      </c>
      <c r="H234" s="104"/>
      <c r="I234" s="104"/>
      <c r="J234" s="104"/>
      <c r="K234" s="104"/>
      <c r="L234" s="57">
        <f>L239+L250+L258+L266</f>
        <v>0</v>
      </c>
      <c r="M234" s="57">
        <f>M239+M250+M258+M266</f>
        <v>0</v>
      </c>
      <c r="N234" s="57">
        <f>N239+N250+N258+N266</f>
        <v>0</v>
      </c>
      <c r="O234" s="113"/>
    </row>
    <row r="235" spans="1:15" ht="33.75">
      <c r="A235" s="106"/>
      <c r="B235" s="109"/>
      <c r="C235" s="113"/>
      <c r="D235" s="44" t="s">
        <v>1</v>
      </c>
      <c r="E235" s="57">
        <f t="shared" ref="E235:E237" si="48">F235+G235+L235+M235+N235</f>
        <v>46671.088779999998</v>
      </c>
      <c r="F235" s="57">
        <f>F240+F251+F259+F267</f>
        <v>46671.088779999998</v>
      </c>
      <c r="G235" s="104">
        <v>0</v>
      </c>
      <c r="H235" s="104"/>
      <c r="I235" s="104"/>
      <c r="J235" s="104"/>
      <c r="K235" s="104"/>
      <c r="L235" s="57">
        <v>0</v>
      </c>
      <c r="M235" s="57">
        <v>0</v>
      </c>
      <c r="N235" s="57">
        <v>0</v>
      </c>
      <c r="O235" s="113"/>
    </row>
    <row r="236" spans="1:15" ht="33.75">
      <c r="A236" s="106"/>
      <c r="B236" s="109"/>
      <c r="C236" s="113"/>
      <c r="D236" s="44" t="s">
        <v>22</v>
      </c>
      <c r="E236" s="57">
        <f t="shared" si="48"/>
        <v>32737.455819999999</v>
      </c>
      <c r="F236" s="57">
        <f>F252+F260+F268+F241</f>
        <v>32737.455819999999</v>
      </c>
      <c r="G236" s="104">
        <v>0</v>
      </c>
      <c r="H236" s="104"/>
      <c r="I236" s="104"/>
      <c r="J236" s="104"/>
      <c r="K236" s="104"/>
      <c r="L236" s="57">
        <v>0</v>
      </c>
      <c r="M236" s="57">
        <v>0</v>
      </c>
      <c r="N236" s="57">
        <v>0</v>
      </c>
      <c r="O236" s="113"/>
    </row>
    <row r="237" spans="1:15" ht="22.5">
      <c r="A237" s="106"/>
      <c r="B237" s="109"/>
      <c r="C237" s="113"/>
      <c r="D237" s="44" t="s">
        <v>2</v>
      </c>
      <c r="E237" s="57">
        <f t="shared" si="48"/>
        <v>0</v>
      </c>
      <c r="F237" s="57">
        <v>0</v>
      </c>
      <c r="G237" s="104">
        <v>0</v>
      </c>
      <c r="H237" s="104"/>
      <c r="I237" s="104"/>
      <c r="J237" s="104"/>
      <c r="K237" s="104"/>
      <c r="L237" s="57">
        <v>0</v>
      </c>
      <c r="M237" s="57">
        <v>0</v>
      </c>
      <c r="N237" s="57">
        <v>0</v>
      </c>
      <c r="O237" s="113"/>
    </row>
    <row r="238" spans="1:15" ht="15" customHeight="1">
      <c r="A238" s="146" t="s">
        <v>54</v>
      </c>
      <c r="B238" s="109" t="s">
        <v>46</v>
      </c>
      <c r="C238" s="113"/>
      <c r="D238" s="44" t="s">
        <v>21</v>
      </c>
      <c r="E238" s="57">
        <f>E239+E240+E241+E242</f>
        <v>157808.9963</v>
      </c>
      <c r="F238" s="57">
        <f>F239+F240+F241+F242</f>
        <v>157808.9963</v>
      </c>
      <c r="G238" s="104">
        <v>0</v>
      </c>
      <c r="H238" s="104"/>
      <c r="I238" s="104"/>
      <c r="J238" s="104"/>
      <c r="K238" s="104"/>
      <c r="L238" s="57">
        <v>0</v>
      </c>
      <c r="M238" s="57">
        <v>0</v>
      </c>
      <c r="N238" s="57">
        <v>0</v>
      </c>
      <c r="O238" s="113"/>
    </row>
    <row r="239" spans="1:15" ht="22.5">
      <c r="A239" s="147"/>
      <c r="B239" s="109"/>
      <c r="C239" s="113"/>
      <c r="D239" s="44" t="s">
        <v>28</v>
      </c>
      <c r="E239" s="57">
        <f>F239+G239+L239+M239+N239</f>
        <v>87343.320049999995</v>
      </c>
      <c r="F239" s="57">
        <v>87343.320049999995</v>
      </c>
      <c r="G239" s="116">
        <v>0</v>
      </c>
      <c r="H239" s="117"/>
      <c r="I239" s="117"/>
      <c r="J239" s="117"/>
      <c r="K239" s="118"/>
      <c r="L239" s="57">
        <v>0</v>
      </c>
      <c r="M239" s="57">
        <v>0</v>
      </c>
      <c r="N239" s="57">
        <v>0</v>
      </c>
      <c r="O239" s="113"/>
    </row>
    <row r="240" spans="1:15" ht="33.75">
      <c r="A240" s="147"/>
      <c r="B240" s="109"/>
      <c r="C240" s="113"/>
      <c r="D240" s="44" t="s">
        <v>1</v>
      </c>
      <c r="E240" s="57">
        <f t="shared" ref="E240:E242" si="49">F240+G240+L240+M240+N240</f>
        <v>41313.699999999997</v>
      </c>
      <c r="F240" s="57">
        <v>41313.699999999997</v>
      </c>
      <c r="G240" s="116">
        <v>0</v>
      </c>
      <c r="H240" s="117"/>
      <c r="I240" s="117"/>
      <c r="J240" s="117"/>
      <c r="K240" s="118"/>
      <c r="L240" s="57">
        <v>0</v>
      </c>
      <c r="M240" s="57">
        <v>0</v>
      </c>
      <c r="N240" s="57">
        <v>0</v>
      </c>
      <c r="O240" s="113"/>
    </row>
    <row r="241" spans="1:15" ht="33.75">
      <c r="A241" s="147"/>
      <c r="B241" s="109"/>
      <c r="C241" s="113"/>
      <c r="D241" s="44" t="s">
        <v>22</v>
      </c>
      <c r="E241" s="57">
        <f t="shared" si="49"/>
        <v>29151.97625</v>
      </c>
      <c r="F241" s="57">
        <v>29151.97625</v>
      </c>
      <c r="G241" s="116">
        <v>0</v>
      </c>
      <c r="H241" s="117"/>
      <c r="I241" s="117"/>
      <c r="J241" s="117"/>
      <c r="K241" s="118"/>
      <c r="L241" s="57">
        <v>0</v>
      </c>
      <c r="M241" s="57">
        <v>0</v>
      </c>
      <c r="N241" s="57">
        <v>0</v>
      </c>
      <c r="O241" s="113"/>
    </row>
    <row r="242" spans="1:15" ht="22.5">
      <c r="A242" s="147"/>
      <c r="B242" s="109"/>
      <c r="C242" s="113"/>
      <c r="D242" s="44" t="s">
        <v>2</v>
      </c>
      <c r="E242" s="57">
        <f t="shared" si="49"/>
        <v>0</v>
      </c>
      <c r="F242" s="57">
        <v>0</v>
      </c>
      <c r="G242" s="116">
        <v>0</v>
      </c>
      <c r="H242" s="117"/>
      <c r="I242" s="117"/>
      <c r="J242" s="117"/>
      <c r="K242" s="118"/>
      <c r="L242" s="57">
        <v>0</v>
      </c>
      <c r="M242" s="57">
        <v>0</v>
      </c>
      <c r="N242" s="57">
        <v>0</v>
      </c>
      <c r="O242" s="113"/>
    </row>
    <row r="243" spans="1:15" ht="15" customHeight="1">
      <c r="A243" s="147"/>
      <c r="B243" s="105" t="s">
        <v>213</v>
      </c>
      <c r="C243" s="106"/>
      <c r="D243" s="106"/>
      <c r="E243" s="107" t="s">
        <v>67</v>
      </c>
      <c r="F243" s="107" t="s">
        <v>68</v>
      </c>
      <c r="G243" s="107" t="s">
        <v>4</v>
      </c>
      <c r="H243" s="108" t="s">
        <v>289</v>
      </c>
      <c r="I243" s="108"/>
      <c r="J243" s="108"/>
      <c r="K243" s="108"/>
      <c r="L243" s="107" t="s">
        <v>3</v>
      </c>
      <c r="M243" s="107" t="s">
        <v>69</v>
      </c>
      <c r="N243" s="107" t="s">
        <v>70</v>
      </c>
      <c r="O243" s="44"/>
    </row>
    <row r="244" spans="1:15" ht="22.5">
      <c r="A244" s="147"/>
      <c r="B244" s="105"/>
      <c r="C244" s="106"/>
      <c r="D244" s="106"/>
      <c r="E244" s="107"/>
      <c r="F244" s="107"/>
      <c r="G244" s="107"/>
      <c r="H244" s="41" t="s">
        <v>285</v>
      </c>
      <c r="I244" s="41" t="s">
        <v>286</v>
      </c>
      <c r="J244" s="41" t="s">
        <v>287</v>
      </c>
      <c r="K244" s="41" t="s">
        <v>288</v>
      </c>
      <c r="L244" s="107"/>
      <c r="M244" s="107"/>
      <c r="N244" s="107"/>
      <c r="O244" s="44"/>
    </row>
    <row r="245" spans="1:15">
      <c r="A245" s="147"/>
      <c r="B245" s="105"/>
      <c r="C245" s="106"/>
      <c r="D245" s="106"/>
      <c r="E245" s="42">
        <v>1</v>
      </c>
      <c r="F245" s="42">
        <v>1</v>
      </c>
      <c r="G245" s="42">
        <v>0</v>
      </c>
      <c r="H245" s="42">
        <v>0</v>
      </c>
      <c r="I245" s="42">
        <v>0</v>
      </c>
      <c r="J245" s="42">
        <v>0</v>
      </c>
      <c r="K245" s="42">
        <v>0</v>
      </c>
      <c r="L245" s="42">
        <v>0</v>
      </c>
      <c r="M245" s="42">
        <v>0</v>
      </c>
      <c r="N245" s="42">
        <v>0</v>
      </c>
      <c r="O245" s="44"/>
    </row>
    <row r="246" spans="1:15" ht="15" customHeight="1">
      <c r="A246" s="147"/>
      <c r="B246" s="105" t="s">
        <v>272</v>
      </c>
      <c r="C246" s="106"/>
      <c r="D246" s="106"/>
      <c r="E246" s="107" t="s">
        <v>67</v>
      </c>
      <c r="F246" s="107" t="s">
        <v>68</v>
      </c>
      <c r="G246" s="107" t="s">
        <v>4</v>
      </c>
      <c r="H246" s="108" t="s">
        <v>289</v>
      </c>
      <c r="I246" s="108"/>
      <c r="J246" s="108"/>
      <c r="K246" s="108"/>
      <c r="L246" s="107" t="s">
        <v>3</v>
      </c>
      <c r="M246" s="107" t="s">
        <v>69</v>
      </c>
      <c r="N246" s="107" t="s">
        <v>70</v>
      </c>
      <c r="O246" s="44"/>
    </row>
    <row r="247" spans="1:15" ht="22.5">
      <c r="A247" s="147"/>
      <c r="B247" s="105"/>
      <c r="C247" s="106"/>
      <c r="D247" s="106"/>
      <c r="E247" s="107"/>
      <c r="F247" s="107"/>
      <c r="G247" s="107"/>
      <c r="H247" s="41" t="s">
        <v>285</v>
      </c>
      <c r="I247" s="41" t="s">
        <v>286</v>
      </c>
      <c r="J247" s="41" t="s">
        <v>287</v>
      </c>
      <c r="K247" s="41" t="s">
        <v>288</v>
      </c>
      <c r="L247" s="107"/>
      <c r="M247" s="107"/>
      <c r="N247" s="107"/>
      <c r="O247" s="44"/>
    </row>
    <row r="248" spans="1:15">
      <c r="A248" s="148"/>
      <c r="B248" s="105"/>
      <c r="C248" s="106"/>
      <c r="D248" s="106"/>
      <c r="E248" s="42">
        <v>1</v>
      </c>
      <c r="F248" s="42">
        <v>1</v>
      </c>
      <c r="G248" s="42">
        <v>0</v>
      </c>
      <c r="H248" s="42">
        <v>0</v>
      </c>
      <c r="I248" s="42">
        <v>0</v>
      </c>
      <c r="J248" s="42">
        <v>0</v>
      </c>
      <c r="K248" s="42">
        <v>0</v>
      </c>
      <c r="L248" s="42">
        <v>0</v>
      </c>
      <c r="M248" s="42">
        <v>0</v>
      </c>
      <c r="N248" s="42">
        <v>0</v>
      </c>
      <c r="O248" s="44"/>
    </row>
    <row r="249" spans="1:15" ht="15" customHeight="1">
      <c r="A249" s="106" t="s">
        <v>349</v>
      </c>
      <c r="B249" s="109" t="s">
        <v>47</v>
      </c>
      <c r="C249" s="113"/>
      <c r="D249" s="44" t="s">
        <v>21</v>
      </c>
      <c r="E249" s="57">
        <f>E250+E251+E252+E253</f>
        <v>11031.810680000001</v>
      </c>
      <c r="F249" s="57">
        <f>F250+F251+F252+F253</f>
        <v>11031.810680000001</v>
      </c>
      <c r="G249" s="104">
        <v>0</v>
      </c>
      <c r="H249" s="104"/>
      <c r="I249" s="104"/>
      <c r="J249" s="104"/>
      <c r="K249" s="104"/>
      <c r="L249" s="57">
        <v>0</v>
      </c>
      <c r="M249" s="57">
        <v>0</v>
      </c>
      <c r="N249" s="57">
        <v>0</v>
      </c>
      <c r="O249" s="113"/>
    </row>
    <row r="250" spans="1:15" ht="22.5">
      <c r="A250" s="106"/>
      <c r="B250" s="109"/>
      <c r="C250" s="113"/>
      <c r="D250" s="44" t="s">
        <v>28</v>
      </c>
      <c r="E250" s="57">
        <f>F250+G250+L250+M250+N250</f>
        <v>3252.7003300000001</v>
      </c>
      <c r="F250" s="57">
        <v>3252.7003300000001</v>
      </c>
      <c r="G250" s="104">
        <v>0</v>
      </c>
      <c r="H250" s="104"/>
      <c r="I250" s="104"/>
      <c r="J250" s="104"/>
      <c r="K250" s="104"/>
      <c r="L250" s="57">
        <v>0</v>
      </c>
      <c r="M250" s="57">
        <v>0</v>
      </c>
      <c r="N250" s="57">
        <v>0</v>
      </c>
      <c r="O250" s="113"/>
    </row>
    <row r="251" spans="1:15" ht="33.75">
      <c r="A251" s="106"/>
      <c r="B251" s="109"/>
      <c r="C251" s="113"/>
      <c r="D251" s="44" t="s">
        <v>1</v>
      </c>
      <c r="E251" s="57">
        <f t="shared" ref="E251:E252" si="50">F251+G251+L251+M251+N251</f>
        <v>5357.3887800000002</v>
      </c>
      <c r="F251" s="57">
        <v>5357.3887800000002</v>
      </c>
      <c r="G251" s="104">
        <v>0</v>
      </c>
      <c r="H251" s="104"/>
      <c r="I251" s="104"/>
      <c r="J251" s="104"/>
      <c r="K251" s="104"/>
      <c r="L251" s="57">
        <v>0</v>
      </c>
      <c r="M251" s="57">
        <v>0</v>
      </c>
      <c r="N251" s="57">
        <v>0</v>
      </c>
      <c r="O251" s="113"/>
    </row>
    <row r="252" spans="1:15" ht="33.75">
      <c r="A252" s="106"/>
      <c r="B252" s="109"/>
      <c r="C252" s="113"/>
      <c r="D252" s="44" t="s">
        <v>22</v>
      </c>
      <c r="E252" s="57">
        <f t="shared" si="50"/>
        <v>2421.7215700000002</v>
      </c>
      <c r="F252" s="57">
        <v>2421.7215700000002</v>
      </c>
      <c r="G252" s="104">
        <v>0</v>
      </c>
      <c r="H252" s="104"/>
      <c r="I252" s="104"/>
      <c r="J252" s="104"/>
      <c r="K252" s="104"/>
      <c r="L252" s="57">
        <v>0</v>
      </c>
      <c r="M252" s="57">
        <v>0</v>
      </c>
      <c r="N252" s="57">
        <v>0</v>
      </c>
      <c r="O252" s="113"/>
    </row>
    <row r="253" spans="1:15" ht="22.5">
      <c r="A253" s="106"/>
      <c r="B253" s="109"/>
      <c r="C253" s="113"/>
      <c r="D253" s="44" t="s">
        <v>2</v>
      </c>
      <c r="E253" s="57">
        <v>0</v>
      </c>
      <c r="F253" s="57">
        <v>0</v>
      </c>
      <c r="G253" s="104">
        <v>0</v>
      </c>
      <c r="H253" s="104"/>
      <c r="I253" s="104"/>
      <c r="J253" s="104"/>
      <c r="K253" s="104"/>
      <c r="L253" s="57">
        <v>0</v>
      </c>
      <c r="M253" s="57">
        <v>0</v>
      </c>
      <c r="N253" s="57">
        <v>0</v>
      </c>
      <c r="O253" s="113"/>
    </row>
    <row r="254" spans="1:15" ht="15" customHeight="1">
      <c r="A254" s="106"/>
      <c r="B254" s="105" t="s">
        <v>275</v>
      </c>
      <c r="C254" s="106"/>
      <c r="D254" s="106"/>
      <c r="E254" s="107" t="s">
        <v>67</v>
      </c>
      <c r="F254" s="107" t="s">
        <v>68</v>
      </c>
      <c r="G254" s="107" t="s">
        <v>4</v>
      </c>
      <c r="H254" s="108" t="s">
        <v>289</v>
      </c>
      <c r="I254" s="108"/>
      <c r="J254" s="108"/>
      <c r="K254" s="108"/>
      <c r="L254" s="107" t="s">
        <v>3</v>
      </c>
      <c r="M254" s="107" t="s">
        <v>69</v>
      </c>
      <c r="N254" s="107" t="s">
        <v>70</v>
      </c>
      <c r="O254" s="44"/>
    </row>
    <row r="255" spans="1:15" ht="22.5">
      <c r="A255" s="106"/>
      <c r="B255" s="105"/>
      <c r="C255" s="106"/>
      <c r="D255" s="106"/>
      <c r="E255" s="107"/>
      <c r="F255" s="107"/>
      <c r="G255" s="107"/>
      <c r="H255" s="41" t="s">
        <v>285</v>
      </c>
      <c r="I255" s="41" t="s">
        <v>286</v>
      </c>
      <c r="J255" s="41" t="s">
        <v>287</v>
      </c>
      <c r="K255" s="41" t="s">
        <v>288</v>
      </c>
      <c r="L255" s="107"/>
      <c r="M255" s="107"/>
      <c r="N255" s="107"/>
      <c r="O255" s="44"/>
    </row>
    <row r="256" spans="1:15" ht="14.25" customHeight="1">
      <c r="A256" s="106"/>
      <c r="B256" s="105"/>
      <c r="C256" s="106"/>
      <c r="D256" s="106"/>
      <c r="E256" s="42">
        <v>1</v>
      </c>
      <c r="F256" s="42">
        <v>1</v>
      </c>
      <c r="G256" s="42">
        <v>0</v>
      </c>
      <c r="H256" s="42">
        <v>0</v>
      </c>
      <c r="I256" s="42">
        <v>0</v>
      </c>
      <c r="J256" s="42">
        <v>0</v>
      </c>
      <c r="K256" s="42">
        <v>0</v>
      </c>
      <c r="L256" s="42">
        <v>0</v>
      </c>
      <c r="M256" s="42">
        <v>0</v>
      </c>
      <c r="N256" s="42">
        <v>0</v>
      </c>
      <c r="O256" s="44"/>
    </row>
    <row r="257" spans="1:15" ht="15" customHeight="1">
      <c r="A257" s="106" t="s">
        <v>350</v>
      </c>
      <c r="B257" s="109" t="s">
        <v>48</v>
      </c>
      <c r="C257" s="113"/>
      <c r="D257" s="44" t="s">
        <v>21</v>
      </c>
      <c r="E257" s="57">
        <f>E258+E259+E260+E261</f>
        <v>8075.94</v>
      </c>
      <c r="F257" s="57">
        <f>F258+F259+F260+F261</f>
        <v>8075.94</v>
      </c>
      <c r="G257" s="104">
        <v>0</v>
      </c>
      <c r="H257" s="104"/>
      <c r="I257" s="104"/>
      <c r="J257" s="104"/>
      <c r="K257" s="104"/>
      <c r="L257" s="57">
        <v>0</v>
      </c>
      <c r="M257" s="57">
        <v>0</v>
      </c>
      <c r="N257" s="57">
        <v>0</v>
      </c>
      <c r="O257" s="113"/>
    </row>
    <row r="258" spans="1:15" ht="22.5">
      <c r="A258" s="106"/>
      <c r="B258" s="109"/>
      <c r="C258" s="113"/>
      <c r="D258" s="44" t="s">
        <v>28</v>
      </c>
      <c r="E258" s="57">
        <f>F258+G258+L258+M258+N258</f>
        <v>7268.3459999999995</v>
      </c>
      <c r="F258" s="57">
        <v>7268.3459999999995</v>
      </c>
      <c r="G258" s="104">
        <v>0</v>
      </c>
      <c r="H258" s="104"/>
      <c r="I258" s="104"/>
      <c r="J258" s="104"/>
      <c r="K258" s="104"/>
      <c r="L258" s="57">
        <v>0</v>
      </c>
      <c r="M258" s="57">
        <v>0</v>
      </c>
      <c r="N258" s="57">
        <v>0</v>
      </c>
      <c r="O258" s="113"/>
    </row>
    <row r="259" spans="1:15" ht="33.75">
      <c r="A259" s="106"/>
      <c r="B259" s="109"/>
      <c r="C259" s="113"/>
      <c r="D259" s="44" t="s">
        <v>1</v>
      </c>
      <c r="E259" s="57">
        <f t="shared" ref="E259:E260" si="51">F259+G259+L259+M259+N259</f>
        <v>0</v>
      </c>
      <c r="F259" s="57">
        <v>0</v>
      </c>
      <c r="G259" s="104">
        <v>0</v>
      </c>
      <c r="H259" s="104"/>
      <c r="I259" s="104"/>
      <c r="J259" s="104"/>
      <c r="K259" s="104"/>
      <c r="L259" s="57">
        <v>0</v>
      </c>
      <c r="M259" s="57">
        <v>0</v>
      </c>
      <c r="N259" s="57">
        <v>0</v>
      </c>
      <c r="O259" s="113"/>
    </row>
    <row r="260" spans="1:15" ht="33.75">
      <c r="A260" s="106"/>
      <c r="B260" s="109"/>
      <c r="C260" s="113"/>
      <c r="D260" s="44" t="s">
        <v>22</v>
      </c>
      <c r="E260" s="57">
        <f t="shared" si="51"/>
        <v>807.59400000000005</v>
      </c>
      <c r="F260" s="57">
        <v>807.59400000000005</v>
      </c>
      <c r="G260" s="104">
        <v>0</v>
      </c>
      <c r="H260" s="104"/>
      <c r="I260" s="104"/>
      <c r="J260" s="104"/>
      <c r="K260" s="104"/>
      <c r="L260" s="57">
        <v>0</v>
      </c>
      <c r="M260" s="57">
        <v>0</v>
      </c>
      <c r="N260" s="57">
        <v>0</v>
      </c>
      <c r="O260" s="113"/>
    </row>
    <row r="261" spans="1:15" ht="22.5">
      <c r="A261" s="106"/>
      <c r="B261" s="109"/>
      <c r="C261" s="113"/>
      <c r="D261" s="44" t="s">
        <v>2</v>
      </c>
      <c r="E261" s="57">
        <v>0</v>
      </c>
      <c r="F261" s="57">
        <v>0</v>
      </c>
      <c r="G261" s="104">
        <v>0</v>
      </c>
      <c r="H261" s="104"/>
      <c r="I261" s="104"/>
      <c r="J261" s="104"/>
      <c r="K261" s="104"/>
      <c r="L261" s="57">
        <v>0</v>
      </c>
      <c r="M261" s="57">
        <v>0</v>
      </c>
      <c r="N261" s="57">
        <v>0</v>
      </c>
      <c r="O261" s="113"/>
    </row>
    <row r="262" spans="1:15" ht="15" customHeight="1">
      <c r="A262" s="106"/>
      <c r="B262" s="105" t="s">
        <v>276</v>
      </c>
      <c r="C262" s="106"/>
      <c r="D262" s="106"/>
      <c r="E262" s="107" t="s">
        <v>67</v>
      </c>
      <c r="F262" s="107" t="s">
        <v>68</v>
      </c>
      <c r="G262" s="107" t="s">
        <v>4</v>
      </c>
      <c r="H262" s="108" t="s">
        <v>289</v>
      </c>
      <c r="I262" s="108"/>
      <c r="J262" s="108"/>
      <c r="K262" s="108"/>
      <c r="L262" s="107" t="s">
        <v>3</v>
      </c>
      <c r="M262" s="107" t="s">
        <v>69</v>
      </c>
      <c r="N262" s="107" t="s">
        <v>70</v>
      </c>
      <c r="O262" s="44"/>
    </row>
    <row r="263" spans="1:15" ht="22.5">
      <c r="A263" s="106"/>
      <c r="B263" s="105"/>
      <c r="C263" s="106"/>
      <c r="D263" s="106"/>
      <c r="E263" s="107"/>
      <c r="F263" s="107"/>
      <c r="G263" s="107"/>
      <c r="H263" s="41" t="s">
        <v>285</v>
      </c>
      <c r="I263" s="41" t="s">
        <v>286</v>
      </c>
      <c r="J263" s="41" t="s">
        <v>287</v>
      </c>
      <c r="K263" s="41" t="s">
        <v>288</v>
      </c>
      <c r="L263" s="107"/>
      <c r="M263" s="107"/>
      <c r="N263" s="107"/>
      <c r="O263" s="44"/>
    </row>
    <row r="264" spans="1:15">
      <c r="A264" s="106"/>
      <c r="B264" s="105"/>
      <c r="C264" s="106"/>
      <c r="D264" s="106"/>
      <c r="E264" s="42">
        <v>1</v>
      </c>
      <c r="F264" s="42">
        <v>1</v>
      </c>
      <c r="G264" s="42">
        <v>0</v>
      </c>
      <c r="H264" s="42">
        <v>0</v>
      </c>
      <c r="I264" s="42">
        <v>0</v>
      </c>
      <c r="J264" s="42">
        <v>0</v>
      </c>
      <c r="K264" s="42">
        <v>0</v>
      </c>
      <c r="L264" s="42">
        <v>0</v>
      </c>
      <c r="M264" s="42">
        <v>0</v>
      </c>
      <c r="N264" s="42">
        <v>0</v>
      </c>
      <c r="O264" s="44"/>
    </row>
    <row r="265" spans="1:15" ht="15" customHeight="1">
      <c r="A265" s="106" t="s">
        <v>351</v>
      </c>
      <c r="B265" s="109" t="s">
        <v>49</v>
      </c>
      <c r="C265" s="113"/>
      <c r="D265" s="44" t="s">
        <v>21</v>
      </c>
      <c r="E265" s="57">
        <f>E266+E267+E268+E269</f>
        <v>2811.9319999999998</v>
      </c>
      <c r="F265" s="57">
        <f>F266+F267+F268+F269</f>
        <v>2811.9319999999998</v>
      </c>
      <c r="G265" s="104">
        <v>0</v>
      </c>
      <c r="H265" s="104"/>
      <c r="I265" s="104"/>
      <c r="J265" s="104"/>
      <c r="K265" s="104"/>
      <c r="L265" s="57">
        <v>0</v>
      </c>
      <c r="M265" s="57">
        <v>0</v>
      </c>
      <c r="N265" s="57">
        <v>0</v>
      </c>
      <c r="O265" s="113"/>
    </row>
    <row r="266" spans="1:15" ht="22.5">
      <c r="A266" s="106"/>
      <c r="B266" s="109"/>
      <c r="C266" s="113"/>
      <c r="D266" s="44" t="s">
        <v>28</v>
      </c>
      <c r="E266" s="57">
        <f>F266+G266+L266+M266+N266</f>
        <v>2455.768</v>
      </c>
      <c r="F266" s="57">
        <v>2455.768</v>
      </c>
      <c r="G266" s="104">
        <v>0</v>
      </c>
      <c r="H266" s="104"/>
      <c r="I266" s="104"/>
      <c r="J266" s="104"/>
      <c r="K266" s="104"/>
      <c r="L266" s="57">
        <v>0</v>
      </c>
      <c r="M266" s="57">
        <v>0</v>
      </c>
      <c r="N266" s="57">
        <v>0</v>
      </c>
      <c r="O266" s="113"/>
    </row>
    <row r="267" spans="1:15" ht="33.75">
      <c r="A267" s="106"/>
      <c r="B267" s="109"/>
      <c r="C267" s="113"/>
      <c r="D267" s="44" t="s">
        <v>1</v>
      </c>
      <c r="E267" s="57">
        <v>0</v>
      </c>
      <c r="F267" s="57">
        <v>0</v>
      </c>
      <c r="G267" s="104">
        <v>0</v>
      </c>
      <c r="H267" s="104"/>
      <c r="I267" s="104"/>
      <c r="J267" s="104"/>
      <c r="K267" s="104"/>
      <c r="L267" s="57">
        <v>0</v>
      </c>
      <c r="M267" s="57">
        <v>0</v>
      </c>
      <c r="N267" s="57">
        <v>0</v>
      </c>
      <c r="O267" s="113"/>
    </row>
    <row r="268" spans="1:15" ht="33.75">
      <c r="A268" s="106"/>
      <c r="B268" s="109"/>
      <c r="C268" s="113"/>
      <c r="D268" s="44" t="s">
        <v>22</v>
      </c>
      <c r="E268" s="57">
        <f>F268+G268+L268+M268+N268</f>
        <v>356.16399999999999</v>
      </c>
      <c r="F268" s="57">
        <v>356.16399999999999</v>
      </c>
      <c r="G268" s="104">
        <v>0</v>
      </c>
      <c r="H268" s="104"/>
      <c r="I268" s="104"/>
      <c r="J268" s="104"/>
      <c r="K268" s="104"/>
      <c r="L268" s="57">
        <v>0</v>
      </c>
      <c r="M268" s="57">
        <v>0</v>
      </c>
      <c r="N268" s="57">
        <v>0</v>
      </c>
      <c r="O268" s="113"/>
    </row>
    <row r="269" spans="1:15" ht="22.5">
      <c r="A269" s="106"/>
      <c r="B269" s="109"/>
      <c r="C269" s="113"/>
      <c r="D269" s="44" t="s">
        <v>2</v>
      </c>
      <c r="E269" s="57">
        <v>0</v>
      </c>
      <c r="F269" s="57">
        <v>0</v>
      </c>
      <c r="G269" s="104">
        <v>0</v>
      </c>
      <c r="H269" s="104"/>
      <c r="I269" s="104"/>
      <c r="J269" s="104"/>
      <c r="K269" s="104"/>
      <c r="L269" s="57">
        <v>0</v>
      </c>
      <c r="M269" s="57">
        <v>0</v>
      </c>
      <c r="N269" s="57">
        <v>0</v>
      </c>
      <c r="O269" s="113"/>
    </row>
    <row r="270" spans="1:15" ht="15" customHeight="1">
      <c r="A270" s="106"/>
      <c r="B270" s="105" t="s">
        <v>277</v>
      </c>
      <c r="C270" s="106"/>
      <c r="D270" s="106"/>
      <c r="E270" s="107" t="s">
        <v>67</v>
      </c>
      <c r="F270" s="107" t="s">
        <v>68</v>
      </c>
      <c r="G270" s="107" t="s">
        <v>4</v>
      </c>
      <c r="H270" s="108" t="s">
        <v>289</v>
      </c>
      <c r="I270" s="108"/>
      <c r="J270" s="108"/>
      <c r="K270" s="108"/>
      <c r="L270" s="107" t="s">
        <v>3</v>
      </c>
      <c r="M270" s="107" t="s">
        <v>69</v>
      </c>
      <c r="N270" s="107" t="s">
        <v>70</v>
      </c>
      <c r="O270" s="44"/>
    </row>
    <row r="271" spans="1:15" ht="22.5">
      <c r="A271" s="106"/>
      <c r="B271" s="105"/>
      <c r="C271" s="106"/>
      <c r="D271" s="106"/>
      <c r="E271" s="107"/>
      <c r="F271" s="107"/>
      <c r="G271" s="107"/>
      <c r="H271" s="41" t="s">
        <v>285</v>
      </c>
      <c r="I271" s="41" t="s">
        <v>286</v>
      </c>
      <c r="J271" s="41" t="s">
        <v>287</v>
      </c>
      <c r="K271" s="41" t="s">
        <v>288</v>
      </c>
      <c r="L271" s="107"/>
      <c r="M271" s="107"/>
      <c r="N271" s="107"/>
      <c r="O271" s="44"/>
    </row>
    <row r="272" spans="1:15">
      <c r="A272" s="106"/>
      <c r="B272" s="105"/>
      <c r="C272" s="106"/>
      <c r="D272" s="106"/>
      <c r="E272" s="42">
        <v>1</v>
      </c>
      <c r="F272" s="42">
        <v>1</v>
      </c>
      <c r="G272" s="42">
        <v>0</v>
      </c>
      <c r="H272" s="42">
        <v>0</v>
      </c>
      <c r="I272" s="42">
        <v>0</v>
      </c>
      <c r="J272" s="42">
        <v>0</v>
      </c>
      <c r="K272" s="42">
        <v>0</v>
      </c>
      <c r="L272" s="42">
        <v>0</v>
      </c>
      <c r="M272" s="42">
        <v>0</v>
      </c>
      <c r="N272" s="42">
        <v>0</v>
      </c>
      <c r="O272" s="44"/>
    </row>
    <row r="273" spans="1:15" ht="15" customHeight="1">
      <c r="A273" s="106" t="s">
        <v>352</v>
      </c>
      <c r="B273" s="109" t="s">
        <v>50</v>
      </c>
      <c r="C273" s="113"/>
      <c r="D273" s="44" t="s">
        <v>21</v>
      </c>
      <c r="E273" s="57">
        <v>0</v>
      </c>
      <c r="F273" s="57">
        <v>0</v>
      </c>
      <c r="G273" s="104">
        <v>0</v>
      </c>
      <c r="H273" s="104"/>
      <c r="I273" s="104"/>
      <c r="J273" s="104"/>
      <c r="K273" s="104"/>
      <c r="L273" s="57">
        <v>0</v>
      </c>
      <c r="M273" s="57">
        <v>0</v>
      </c>
      <c r="N273" s="57">
        <v>0</v>
      </c>
      <c r="O273" s="113"/>
    </row>
    <row r="274" spans="1:15" ht="22.5">
      <c r="A274" s="106"/>
      <c r="B274" s="109"/>
      <c r="C274" s="113"/>
      <c r="D274" s="44" t="s">
        <v>28</v>
      </c>
      <c r="E274" s="57">
        <v>0</v>
      </c>
      <c r="F274" s="57">
        <v>0</v>
      </c>
      <c r="G274" s="104">
        <v>0</v>
      </c>
      <c r="H274" s="104"/>
      <c r="I274" s="104"/>
      <c r="J274" s="104"/>
      <c r="K274" s="104"/>
      <c r="L274" s="57">
        <v>0</v>
      </c>
      <c r="M274" s="57">
        <v>0</v>
      </c>
      <c r="N274" s="57">
        <v>0</v>
      </c>
      <c r="O274" s="113"/>
    </row>
    <row r="275" spans="1:15" ht="33.75">
      <c r="A275" s="106"/>
      <c r="B275" s="109"/>
      <c r="C275" s="113"/>
      <c r="D275" s="44" t="s">
        <v>1</v>
      </c>
      <c r="E275" s="57">
        <v>0</v>
      </c>
      <c r="F275" s="57">
        <v>0</v>
      </c>
      <c r="G275" s="104">
        <v>0</v>
      </c>
      <c r="H275" s="104"/>
      <c r="I275" s="104"/>
      <c r="J275" s="104"/>
      <c r="K275" s="104"/>
      <c r="L275" s="57">
        <v>0</v>
      </c>
      <c r="M275" s="57">
        <v>0</v>
      </c>
      <c r="N275" s="57">
        <v>0</v>
      </c>
      <c r="O275" s="113"/>
    </row>
    <row r="276" spans="1:15" ht="33.75">
      <c r="A276" s="106"/>
      <c r="B276" s="109"/>
      <c r="C276" s="113"/>
      <c r="D276" s="44" t="s">
        <v>22</v>
      </c>
      <c r="E276" s="57">
        <v>0</v>
      </c>
      <c r="F276" s="57">
        <v>0</v>
      </c>
      <c r="G276" s="104">
        <v>0</v>
      </c>
      <c r="H276" s="104"/>
      <c r="I276" s="104"/>
      <c r="J276" s="104"/>
      <c r="K276" s="104"/>
      <c r="L276" s="57">
        <v>0</v>
      </c>
      <c r="M276" s="57">
        <v>0</v>
      </c>
      <c r="N276" s="57">
        <v>0</v>
      </c>
      <c r="O276" s="113"/>
    </row>
    <row r="277" spans="1:15" ht="22.5">
      <c r="A277" s="106"/>
      <c r="B277" s="109"/>
      <c r="C277" s="113"/>
      <c r="D277" s="44" t="s">
        <v>2</v>
      </c>
      <c r="E277" s="57">
        <v>0</v>
      </c>
      <c r="F277" s="57">
        <v>0</v>
      </c>
      <c r="G277" s="104">
        <v>0</v>
      </c>
      <c r="H277" s="104"/>
      <c r="I277" s="104"/>
      <c r="J277" s="104"/>
      <c r="K277" s="104"/>
      <c r="L277" s="57">
        <v>0</v>
      </c>
      <c r="M277" s="57">
        <v>0</v>
      </c>
      <c r="N277" s="57">
        <v>0</v>
      </c>
      <c r="O277" s="113"/>
    </row>
    <row r="278" spans="1:15" ht="15" customHeight="1">
      <c r="A278" s="106"/>
      <c r="B278" s="105" t="s">
        <v>233</v>
      </c>
      <c r="C278" s="106"/>
      <c r="D278" s="106"/>
      <c r="E278" s="107" t="s">
        <v>67</v>
      </c>
      <c r="F278" s="107" t="s">
        <v>68</v>
      </c>
      <c r="G278" s="107" t="s">
        <v>4</v>
      </c>
      <c r="H278" s="108" t="s">
        <v>289</v>
      </c>
      <c r="I278" s="108"/>
      <c r="J278" s="108"/>
      <c r="K278" s="108"/>
      <c r="L278" s="107" t="s">
        <v>3</v>
      </c>
      <c r="M278" s="107" t="s">
        <v>69</v>
      </c>
      <c r="N278" s="107" t="s">
        <v>70</v>
      </c>
      <c r="O278" s="44"/>
    </row>
    <row r="279" spans="1:15" ht="22.5">
      <c r="A279" s="106"/>
      <c r="B279" s="105"/>
      <c r="C279" s="106"/>
      <c r="D279" s="106"/>
      <c r="E279" s="107"/>
      <c r="F279" s="107"/>
      <c r="G279" s="107"/>
      <c r="H279" s="41" t="s">
        <v>285</v>
      </c>
      <c r="I279" s="41" t="s">
        <v>286</v>
      </c>
      <c r="J279" s="41" t="s">
        <v>287</v>
      </c>
      <c r="K279" s="41" t="s">
        <v>288</v>
      </c>
      <c r="L279" s="107"/>
      <c r="M279" s="107"/>
      <c r="N279" s="107"/>
      <c r="O279" s="44"/>
    </row>
    <row r="280" spans="1:15">
      <c r="A280" s="106"/>
      <c r="B280" s="105"/>
      <c r="C280" s="106"/>
      <c r="D280" s="106"/>
      <c r="E280" s="42">
        <v>0</v>
      </c>
      <c r="F280" s="42">
        <v>0</v>
      </c>
      <c r="G280" s="42">
        <v>0</v>
      </c>
      <c r="H280" s="42">
        <v>0</v>
      </c>
      <c r="I280" s="42">
        <v>0</v>
      </c>
      <c r="J280" s="42">
        <v>0</v>
      </c>
      <c r="K280" s="42">
        <v>0</v>
      </c>
      <c r="L280" s="42">
        <v>0</v>
      </c>
      <c r="M280" s="42">
        <v>0</v>
      </c>
      <c r="N280" s="42">
        <v>0</v>
      </c>
      <c r="O280" s="44"/>
    </row>
    <row r="281" spans="1:15" ht="15" customHeight="1">
      <c r="A281" s="106" t="s">
        <v>353</v>
      </c>
      <c r="B281" s="109" t="s">
        <v>51</v>
      </c>
      <c r="C281" s="113"/>
      <c r="D281" s="44" t="s">
        <v>21</v>
      </c>
      <c r="E281" s="60">
        <v>0</v>
      </c>
      <c r="F281" s="129" t="s">
        <v>72</v>
      </c>
      <c r="G281" s="130"/>
      <c r="H281" s="130"/>
      <c r="I281" s="130"/>
      <c r="J281" s="130"/>
      <c r="K281" s="130"/>
      <c r="L281" s="130"/>
      <c r="M281" s="130"/>
      <c r="N281" s="131"/>
      <c r="O281" s="113"/>
    </row>
    <row r="282" spans="1:15" ht="22.5">
      <c r="A282" s="106"/>
      <c r="B282" s="109"/>
      <c r="C282" s="113"/>
      <c r="D282" s="44" t="s">
        <v>28</v>
      </c>
      <c r="E282" s="60">
        <v>0</v>
      </c>
      <c r="F282" s="132"/>
      <c r="G282" s="133"/>
      <c r="H282" s="133"/>
      <c r="I282" s="133"/>
      <c r="J282" s="133"/>
      <c r="K282" s="133"/>
      <c r="L282" s="133"/>
      <c r="M282" s="133"/>
      <c r="N282" s="134"/>
      <c r="O282" s="113"/>
    </row>
    <row r="283" spans="1:15" ht="33.75">
      <c r="A283" s="106"/>
      <c r="B283" s="109"/>
      <c r="C283" s="113"/>
      <c r="D283" s="44" t="s">
        <v>1</v>
      </c>
      <c r="E283" s="60">
        <v>0</v>
      </c>
      <c r="F283" s="132"/>
      <c r="G283" s="133"/>
      <c r="H283" s="133"/>
      <c r="I283" s="133"/>
      <c r="J283" s="133"/>
      <c r="K283" s="133"/>
      <c r="L283" s="133"/>
      <c r="M283" s="133"/>
      <c r="N283" s="134"/>
      <c r="O283" s="113"/>
    </row>
    <row r="284" spans="1:15" ht="33.75">
      <c r="A284" s="106"/>
      <c r="B284" s="109"/>
      <c r="C284" s="113"/>
      <c r="D284" s="44" t="s">
        <v>22</v>
      </c>
      <c r="E284" s="60">
        <v>0</v>
      </c>
      <c r="F284" s="132"/>
      <c r="G284" s="133"/>
      <c r="H284" s="133"/>
      <c r="I284" s="133"/>
      <c r="J284" s="133"/>
      <c r="K284" s="133"/>
      <c r="L284" s="133"/>
      <c r="M284" s="133"/>
      <c r="N284" s="134"/>
      <c r="O284" s="113"/>
    </row>
    <row r="285" spans="1:15" ht="24.75" customHeight="1">
      <c r="A285" s="106"/>
      <c r="B285" s="109"/>
      <c r="C285" s="113"/>
      <c r="D285" s="44" t="s">
        <v>2</v>
      </c>
      <c r="E285" s="60">
        <v>0</v>
      </c>
      <c r="F285" s="135"/>
      <c r="G285" s="136"/>
      <c r="H285" s="136"/>
      <c r="I285" s="136"/>
      <c r="J285" s="136"/>
      <c r="K285" s="136"/>
      <c r="L285" s="136"/>
      <c r="M285" s="136"/>
      <c r="N285" s="137"/>
      <c r="O285" s="113"/>
    </row>
    <row r="286" spans="1:15" ht="15" customHeight="1">
      <c r="A286" s="106"/>
      <c r="B286" s="105" t="s">
        <v>234</v>
      </c>
      <c r="C286" s="106"/>
      <c r="D286" s="106"/>
      <c r="E286" s="107" t="s">
        <v>67</v>
      </c>
      <c r="F286" s="107" t="s">
        <v>68</v>
      </c>
      <c r="G286" s="107" t="s">
        <v>4</v>
      </c>
      <c r="H286" s="108" t="s">
        <v>289</v>
      </c>
      <c r="I286" s="108"/>
      <c r="J286" s="108"/>
      <c r="K286" s="108"/>
      <c r="L286" s="107" t="s">
        <v>3</v>
      </c>
      <c r="M286" s="107" t="s">
        <v>69</v>
      </c>
      <c r="N286" s="107" t="s">
        <v>70</v>
      </c>
      <c r="O286" s="44"/>
    </row>
    <row r="287" spans="1:15" ht="22.5">
      <c r="A287" s="106"/>
      <c r="B287" s="105"/>
      <c r="C287" s="106"/>
      <c r="D287" s="106"/>
      <c r="E287" s="107"/>
      <c r="F287" s="107"/>
      <c r="G287" s="107"/>
      <c r="H287" s="41" t="s">
        <v>285</v>
      </c>
      <c r="I287" s="41" t="s">
        <v>286</v>
      </c>
      <c r="J287" s="41" t="s">
        <v>287</v>
      </c>
      <c r="K287" s="41" t="s">
        <v>288</v>
      </c>
      <c r="L287" s="107"/>
      <c r="M287" s="107"/>
      <c r="N287" s="107"/>
      <c r="O287" s="44"/>
    </row>
    <row r="288" spans="1:15">
      <c r="A288" s="106"/>
      <c r="B288" s="105"/>
      <c r="C288" s="106"/>
      <c r="D288" s="106"/>
      <c r="E288" s="42">
        <v>0</v>
      </c>
      <c r="F288" s="42">
        <v>0</v>
      </c>
      <c r="G288" s="42">
        <v>0</v>
      </c>
      <c r="H288" s="42">
        <v>0</v>
      </c>
      <c r="I288" s="42">
        <v>0</v>
      </c>
      <c r="J288" s="42">
        <v>0</v>
      </c>
      <c r="K288" s="42">
        <v>0</v>
      </c>
      <c r="L288" s="42">
        <v>0</v>
      </c>
      <c r="M288" s="42">
        <v>0</v>
      </c>
      <c r="N288" s="42">
        <v>0</v>
      </c>
      <c r="O288" s="44"/>
    </row>
    <row r="289" spans="1:15" ht="15" customHeight="1">
      <c r="A289" s="106" t="s">
        <v>354</v>
      </c>
      <c r="B289" s="109" t="s">
        <v>86</v>
      </c>
      <c r="C289" s="113"/>
      <c r="D289" s="44" t="s">
        <v>21</v>
      </c>
      <c r="E289" s="60">
        <v>0</v>
      </c>
      <c r="F289" s="129" t="s">
        <v>72</v>
      </c>
      <c r="G289" s="130"/>
      <c r="H289" s="130"/>
      <c r="I289" s="130"/>
      <c r="J289" s="130"/>
      <c r="K289" s="130"/>
      <c r="L289" s="130"/>
      <c r="M289" s="130"/>
      <c r="N289" s="131"/>
      <c r="O289" s="113"/>
    </row>
    <row r="290" spans="1:15" ht="22.5">
      <c r="A290" s="106"/>
      <c r="B290" s="109"/>
      <c r="C290" s="113"/>
      <c r="D290" s="44" t="s">
        <v>28</v>
      </c>
      <c r="E290" s="60">
        <v>0</v>
      </c>
      <c r="F290" s="132"/>
      <c r="G290" s="133"/>
      <c r="H290" s="133"/>
      <c r="I290" s="133"/>
      <c r="J290" s="133"/>
      <c r="K290" s="133"/>
      <c r="L290" s="133"/>
      <c r="M290" s="133"/>
      <c r="N290" s="134"/>
      <c r="O290" s="113"/>
    </row>
    <row r="291" spans="1:15" ht="33.75">
      <c r="A291" s="106"/>
      <c r="B291" s="109"/>
      <c r="C291" s="113"/>
      <c r="D291" s="44" t="s">
        <v>1</v>
      </c>
      <c r="E291" s="60">
        <v>0</v>
      </c>
      <c r="F291" s="132"/>
      <c r="G291" s="133"/>
      <c r="H291" s="133"/>
      <c r="I291" s="133"/>
      <c r="J291" s="133"/>
      <c r="K291" s="133"/>
      <c r="L291" s="133"/>
      <c r="M291" s="133"/>
      <c r="N291" s="134"/>
      <c r="O291" s="113"/>
    </row>
    <row r="292" spans="1:15" ht="33.75">
      <c r="A292" s="106"/>
      <c r="B292" s="109"/>
      <c r="C292" s="113"/>
      <c r="D292" s="44" t="s">
        <v>22</v>
      </c>
      <c r="E292" s="60">
        <v>0</v>
      </c>
      <c r="F292" s="132"/>
      <c r="G292" s="133"/>
      <c r="H292" s="133"/>
      <c r="I292" s="133"/>
      <c r="J292" s="133"/>
      <c r="K292" s="133"/>
      <c r="L292" s="133"/>
      <c r="M292" s="133"/>
      <c r="N292" s="134"/>
      <c r="O292" s="113"/>
    </row>
    <row r="293" spans="1:15" ht="45.75" customHeight="1">
      <c r="A293" s="106"/>
      <c r="B293" s="109"/>
      <c r="C293" s="113"/>
      <c r="D293" s="44" t="s">
        <v>2</v>
      </c>
      <c r="E293" s="60">
        <v>0</v>
      </c>
      <c r="F293" s="135"/>
      <c r="G293" s="136"/>
      <c r="H293" s="136"/>
      <c r="I293" s="136"/>
      <c r="J293" s="136"/>
      <c r="K293" s="136"/>
      <c r="L293" s="136"/>
      <c r="M293" s="136"/>
      <c r="N293" s="137"/>
      <c r="O293" s="113"/>
    </row>
    <row r="294" spans="1:15" ht="24" customHeight="1">
      <c r="A294" s="106"/>
      <c r="B294" s="105" t="s">
        <v>235</v>
      </c>
      <c r="C294" s="106"/>
      <c r="D294" s="106"/>
      <c r="E294" s="107" t="s">
        <v>67</v>
      </c>
      <c r="F294" s="107" t="s">
        <v>68</v>
      </c>
      <c r="G294" s="107" t="s">
        <v>4</v>
      </c>
      <c r="H294" s="108" t="s">
        <v>289</v>
      </c>
      <c r="I294" s="108"/>
      <c r="J294" s="108"/>
      <c r="K294" s="108"/>
      <c r="L294" s="107" t="s">
        <v>3</v>
      </c>
      <c r="M294" s="107" t="s">
        <v>69</v>
      </c>
      <c r="N294" s="107" t="s">
        <v>70</v>
      </c>
      <c r="O294" s="44"/>
    </row>
    <row r="295" spans="1:15" ht="20.25" customHeight="1">
      <c r="A295" s="106"/>
      <c r="B295" s="105"/>
      <c r="C295" s="106"/>
      <c r="D295" s="106"/>
      <c r="E295" s="107"/>
      <c r="F295" s="107"/>
      <c r="G295" s="107"/>
      <c r="H295" s="41" t="s">
        <v>285</v>
      </c>
      <c r="I295" s="41" t="s">
        <v>286</v>
      </c>
      <c r="J295" s="41" t="s">
        <v>287</v>
      </c>
      <c r="K295" s="41" t="s">
        <v>288</v>
      </c>
      <c r="L295" s="107"/>
      <c r="M295" s="107"/>
      <c r="N295" s="107"/>
      <c r="O295" s="44"/>
    </row>
    <row r="296" spans="1:15">
      <c r="A296" s="106"/>
      <c r="B296" s="105"/>
      <c r="C296" s="106"/>
      <c r="D296" s="106"/>
      <c r="E296" s="42">
        <v>0</v>
      </c>
      <c r="F296" s="42">
        <v>0</v>
      </c>
      <c r="G296" s="42">
        <v>0</v>
      </c>
      <c r="H296" s="42">
        <v>0</v>
      </c>
      <c r="I296" s="42">
        <v>0</v>
      </c>
      <c r="J296" s="42">
        <v>0</v>
      </c>
      <c r="K296" s="42">
        <v>0</v>
      </c>
      <c r="L296" s="42">
        <v>0</v>
      </c>
      <c r="M296" s="42">
        <v>0</v>
      </c>
      <c r="N296" s="42">
        <v>0</v>
      </c>
      <c r="O296" s="44"/>
    </row>
    <row r="297" spans="1:15">
      <c r="A297" s="106" t="s">
        <v>355</v>
      </c>
      <c r="B297" s="109" t="s">
        <v>334</v>
      </c>
      <c r="C297" s="113"/>
      <c r="D297" s="53" t="s">
        <v>21</v>
      </c>
      <c r="E297" s="57">
        <v>0</v>
      </c>
      <c r="F297" s="57">
        <v>0</v>
      </c>
      <c r="G297" s="104">
        <v>0</v>
      </c>
      <c r="H297" s="104"/>
      <c r="I297" s="104"/>
      <c r="J297" s="104"/>
      <c r="K297" s="104"/>
      <c r="L297" s="57">
        <v>0</v>
      </c>
      <c r="M297" s="57">
        <v>0</v>
      </c>
      <c r="N297" s="57">
        <v>0</v>
      </c>
      <c r="O297" s="113"/>
    </row>
    <row r="298" spans="1:15" ht="22.5">
      <c r="A298" s="106"/>
      <c r="B298" s="109"/>
      <c r="C298" s="113"/>
      <c r="D298" s="53" t="s">
        <v>28</v>
      </c>
      <c r="E298" s="57">
        <v>0</v>
      </c>
      <c r="F298" s="57">
        <v>0</v>
      </c>
      <c r="G298" s="104">
        <v>0</v>
      </c>
      <c r="H298" s="104"/>
      <c r="I298" s="104"/>
      <c r="J298" s="104"/>
      <c r="K298" s="104"/>
      <c r="L298" s="57">
        <v>0</v>
      </c>
      <c r="M298" s="57">
        <v>0</v>
      </c>
      <c r="N298" s="57">
        <v>0</v>
      </c>
      <c r="O298" s="113"/>
    </row>
    <row r="299" spans="1:15" ht="33.75">
      <c r="A299" s="106"/>
      <c r="B299" s="109"/>
      <c r="C299" s="113"/>
      <c r="D299" s="53" t="s">
        <v>1</v>
      </c>
      <c r="E299" s="57">
        <v>0</v>
      </c>
      <c r="F299" s="57">
        <v>0</v>
      </c>
      <c r="G299" s="104">
        <v>0</v>
      </c>
      <c r="H299" s="104"/>
      <c r="I299" s="104"/>
      <c r="J299" s="104"/>
      <c r="K299" s="104"/>
      <c r="L299" s="57">
        <v>0</v>
      </c>
      <c r="M299" s="57">
        <v>0</v>
      </c>
      <c r="N299" s="57">
        <v>0</v>
      </c>
      <c r="O299" s="113"/>
    </row>
    <row r="300" spans="1:15" ht="33.75">
      <c r="A300" s="106"/>
      <c r="B300" s="109"/>
      <c r="C300" s="113"/>
      <c r="D300" s="53" t="s">
        <v>22</v>
      </c>
      <c r="E300" s="57">
        <v>0</v>
      </c>
      <c r="F300" s="57">
        <v>0</v>
      </c>
      <c r="G300" s="104">
        <v>0</v>
      </c>
      <c r="H300" s="104"/>
      <c r="I300" s="104"/>
      <c r="J300" s="104"/>
      <c r="K300" s="104"/>
      <c r="L300" s="57">
        <v>0</v>
      </c>
      <c r="M300" s="57">
        <v>0</v>
      </c>
      <c r="N300" s="57">
        <v>0</v>
      </c>
      <c r="O300" s="113"/>
    </row>
    <row r="301" spans="1:15" ht="22.5">
      <c r="A301" s="106"/>
      <c r="B301" s="109"/>
      <c r="C301" s="113"/>
      <c r="D301" s="53" t="s">
        <v>2</v>
      </c>
      <c r="E301" s="57">
        <v>0</v>
      </c>
      <c r="F301" s="57">
        <v>0</v>
      </c>
      <c r="G301" s="104">
        <v>0</v>
      </c>
      <c r="H301" s="104"/>
      <c r="I301" s="104"/>
      <c r="J301" s="104"/>
      <c r="K301" s="104"/>
      <c r="L301" s="57">
        <v>0</v>
      </c>
      <c r="M301" s="57">
        <v>0</v>
      </c>
      <c r="N301" s="57">
        <v>0</v>
      </c>
      <c r="O301" s="113"/>
    </row>
    <row r="302" spans="1:15">
      <c r="A302" s="146" t="s">
        <v>56</v>
      </c>
      <c r="B302" s="109" t="s">
        <v>335</v>
      </c>
      <c r="C302" s="113"/>
      <c r="D302" s="53" t="s">
        <v>21</v>
      </c>
      <c r="E302" s="57">
        <v>0</v>
      </c>
      <c r="F302" s="57">
        <v>0</v>
      </c>
      <c r="G302" s="104">
        <v>0</v>
      </c>
      <c r="H302" s="104"/>
      <c r="I302" s="104"/>
      <c r="J302" s="104"/>
      <c r="K302" s="104"/>
      <c r="L302" s="57">
        <v>0</v>
      </c>
      <c r="M302" s="57">
        <v>0</v>
      </c>
      <c r="N302" s="57">
        <v>0</v>
      </c>
      <c r="O302" s="113"/>
    </row>
    <row r="303" spans="1:15" ht="22.5">
      <c r="A303" s="147"/>
      <c r="B303" s="109"/>
      <c r="C303" s="113"/>
      <c r="D303" s="53" t="s">
        <v>28</v>
      </c>
      <c r="E303" s="57">
        <v>0</v>
      </c>
      <c r="F303" s="57">
        <v>0</v>
      </c>
      <c r="G303" s="104">
        <v>0</v>
      </c>
      <c r="H303" s="104"/>
      <c r="I303" s="104"/>
      <c r="J303" s="104"/>
      <c r="K303" s="104"/>
      <c r="L303" s="57">
        <v>0</v>
      </c>
      <c r="M303" s="57">
        <v>0</v>
      </c>
      <c r="N303" s="57">
        <v>0</v>
      </c>
      <c r="O303" s="113"/>
    </row>
    <row r="304" spans="1:15" ht="33.75">
      <c r="A304" s="147"/>
      <c r="B304" s="109"/>
      <c r="C304" s="113"/>
      <c r="D304" s="53" t="s">
        <v>1</v>
      </c>
      <c r="E304" s="57">
        <v>0</v>
      </c>
      <c r="F304" s="57">
        <v>0</v>
      </c>
      <c r="G304" s="104">
        <v>0</v>
      </c>
      <c r="H304" s="104"/>
      <c r="I304" s="104"/>
      <c r="J304" s="104"/>
      <c r="K304" s="104"/>
      <c r="L304" s="57">
        <v>0</v>
      </c>
      <c r="M304" s="57">
        <v>0</v>
      </c>
      <c r="N304" s="57">
        <v>0</v>
      </c>
      <c r="O304" s="113"/>
    </row>
    <row r="305" spans="1:15" ht="33.75">
      <c r="A305" s="147"/>
      <c r="B305" s="109"/>
      <c r="C305" s="113"/>
      <c r="D305" s="53" t="s">
        <v>22</v>
      </c>
      <c r="E305" s="57">
        <v>0</v>
      </c>
      <c r="F305" s="57">
        <v>0</v>
      </c>
      <c r="G305" s="104">
        <v>0</v>
      </c>
      <c r="H305" s="104"/>
      <c r="I305" s="104"/>
      <c r="J305" s="104"/>
      <c r="K305" s="104"/>
      <c r="L305" s="57">
        <v>0</v>
      </c>
      <c r="M305" s="57">
        <v>0</v>
      </c>
      <c r="N305" s="57">
        <v>0</v>
      </c>
      <c r="O305" s="113"/>
    </row>
    <row r="306" spans="1:15" ht="22.5">
      <c r="A306" s="147"/>
      <c r="B306" s="109"/>
      <c r="C306" s="113"/>
      <c r="D306" s="53" t="s">
        <v>2</v>
      </c>
      <c r="E306" s="57">
        <v>0</v>
      </c>
      <c r="F306" s="57">
        <v>0</v>
      </c>
      <c r="G306" s="104">
        <v>0</v>
      </c>
      <c r="H306" s="104"/>
      <c r="I306" s="104"/>
      <c r="J306" s="104"/>
      <c r="K306" s="104"/>
      <c r="L306" s="57">
        <v>0</v>
      </c>
      <c r="M306" s="57">
        <v>0</v>
      </c>
      <c r="N306" s="57">
        <v>0</v>
      </c>
      <c r="O306" s="113"/>
    </row>
    <row r="307" spans="1:15">
      <c r="A307" s="147"/>
      <c r="B307" s="124" t="s">
        <v>365</v>
      </c>
      <c r="C307" s="106"/>
      <c r="D307" s="106"/>
      <c r="E307" s="107" t="s">
        <v>67</v>
      </c>
      <c r="F307" s="107" t="s">
        <v>68</v>
      </c>
      <c r="G307" s="107" t="s">
        <v>4</v>
      </c>
      <c r="H307" s="108" t="s">
        <v>289</v>
      </c>
      <c r="I307" s="108"/>
      <c r="J307" s="108"/>
      <c r="K307" s="108"/>
      <c r="L307" s="107" t="s">
        <v>3</v>
      </c>
      <c r="M307" s="107" t="s">
        <v>69</v>
      </c>
      <c r="N307" s="107" t="s">
        <v>70</v>
      </c>
      <c r="O307" s="53"/>
    </row>
    <row r="308" spans="1:15" ht="22.5">
      <c r="A308" s="147"/>
      <c r="B308" s="124"/>
      <c r="C308" s="106"/>
      <c r="D308" s="106"/>
      <c r="E308" s="107"/>
      <c r="F308" s="107"/>
      <c r="G308" s="107"/>
      <c r="H308" s="51" t="s">
        <v>285</v>
      </c>
      <c r="I308" s="51" t="s">
        <v>286</v>
      </c>
      <c r="J308" s="51" t="s">
        <v>287</v>
      </c>
      <c r="K308" s="51" t="s">
        <v>288</v>
      </c>
      <c r="L308" s="107"/>
      <c r="M308" s="107"/>
      <c r="N308" s="107"/>
      <c r="O308" s="53"/>
    </row>
    <row r="309" spans="1:15">
      <c r="A309" s="148"/>
      <c r="B309" s="124"/>
      <c r="C309" s="106"/>
      <c r="D309" s="106"/>
      <c r="E309" s="52">
        <v>0</v>
      </c>
      <c r="F309" s="52">
        <v>0</v>
      </c>
      <c r="G309" s="52">
        <v>0</v>
      </c>
      <c r="H309" s="52">
        <v>0</v>
      </c>
      <c r="I309" s="52">
        <v>0</v>
      </c>
      <c r="J309" s="52">
        <v>0</v>
      </c>
      <c r="K309" s="52">
        <v>0</v>
      </c>
      <c r="L309" s="52">
        <v>0</v>
      </c>
      <c r="M309" s="52">
        <v>0</v>
      </c>
      <c r="N309" s="52">
        <v>0</v>
      </c>
      <c r="O309" s="53"/>
    </row>
    <row r="310" spans="1:15">
      <c r="A310" s="146" t="s">
        <v>356</v>
      </c>
      <c r="B310" s="152" t="s">
        <v>243</v>
      </c>
      <c r="C310" s="39"/>
      <c r="D310" s="44" t="s">
        <v>21</v>
      </c>
      <c r="E310" s="57">
        <f>E311+E312+E313+E314</f>
        <v>8844</v>
      </c>
      <c r="F310" s="57">
        <f>F311+F312+F313+F314</f>
        <v>2124.1999999999998</v>
      </c>
      <c r="G310" s="121">
        <f>G311+G312+G313+G314</f>
        <v>2094</v>
      </c>
      <c r="H310" s="122"/>
      <c r="I310" s="122"/>
      <c r="J310" s="122"/>
      <c r="K310" s="123"/>
      <c r="L310" s="57">
        <f>L311+L312+L313+L314</f>
        <v>2094</v>
      </c>
      <c r="M310" s="57">
        <f t="shared" ref="M310" si="52">M311+M312+M313+M314</f>
        <v>2531.8000000000002</v>
      </c>
      <c r="N310" s="57">
        <f t="shared" ref="N310" si="53">N311+N312+N313+N314</f>
        <v>0</v>
      </c>
      <c r="O310" s="44"/>
    </row>
    <row r="311" spans="1:15" ht="22.5">
      <c r="A311" s="147"/>
      <c r="B311" s="153"/>
      <c r="C311" s="39"/>
      <c r="D311" s="44" t="s">
        <v>28</v>
      </c>
      <c r="E311" s="57">
        <f>F311+G311+L311+M311+N311</f>
        <v>2843.95001</v>
      </c>
      <c r="F311" s="57">
        <v>531.05001000000004</v>
      </c>
      <c r="G311" s="121">
        <v>523.5</v>
      </c>
      <c r="H311" s="122"/>
      <c r="I311" s="122"/>
      <c r="J311" s="122"/>
      <c r="K311" s="123"/>
      <c r="L311" s="57">
        <v>523.5</v>
      </c>
      <c r="M311" s="57">
        <v>1265.9000000000001</v>
      </c>
      <c r="N311" s="57">
        <v>0</v>
      </c>
      <c r="O311" s="44"/>
    </row>
    <row r="312" spans="1:15" ht="23.25" customHeight="1">
      <c r="A312" s="147"/>
      <c r="B312" s="153"/>
      <c r="C312" s="39"/>
      <c r="D312" s="44" t="s">
        <v>1</v>
      </c>
      <c r="E312" s="57">
        <f>F312+G312+L312+M312+N312</f>
        <v>6000.0499899999995</v>
      </c>
      <c r="F312" s="57">
        <v>1593.1499899999999</v>
      </c>
      <c r="G312" s="121">
        <v>1570.5</v>
      </c>
      <c r="H312" s="122"/>
      <c r="I312" s="122"/>
      <c r="J312" s="122"/>
      <c r="K312" s="123"/>
      <c r="L312" s="57">
        <v>1570.5</v>
      </c>
      <c r="M312" s="57">
        <v>1265.9000000000001</v>
      </c>
      <c r="N312" s="57">
        <v>0</v>
      </c>
      <c r="O312" s="44"/>
    </row>
    <row r="313" spans="1:15" ht="33.75">
      <c r="A313" s="147"/>
      <c r="B313" s="153"/>
      <c r="C313" s="39"/>
      <c r="D313" s="44" t="s">
        <v>22</v>
      </c>
      <c r="E313" s="57">
        <v>0</v>
      </c>
      <c r="F313" s="57">
        <v>0</v>
      </c>
      <c r="G313" s="121">
        <v>0</v>
      </c>
      <c r="H313" s="122"/>
      <c r="I313" s="122"/>
      <c r="J313" s="122"/>
      <c r="K313" s="123"/>
      <c r="L313" s="57">
        <v>0</v>
      </c>
      <c r="M313" s="57">
        <v>0</v>
      </c>
      <c r="N313" s="57">
        <v>0</v>
      </c>
      <c r="O313" s="44"/>
    </row>
    <row r="314" spans="1:15" ht="22.5">
      <c r="A314" s="148"/>
      <c r="B314" s="154"/>
      <c r="C314" s="39"/>
      <c r="D314" s="44" t="s">
        <v>2</v>
      </c>
      <c r="E314" s="57">
        <v>0</v>
      </c>
      <c r="F314" s="57">
        <v>0</v>
      </c>
      <c r="G314" s="121">
        <v>0</v>
      </c>
      <c r="H314" s="122"/>
      <c r="I314" s="122"/>
      <c r="J314" s="122"/>
      <c r="K314" s="123"/>
      <c r="L314" s="57">
        <v>0</v>
      </c>
      <c r="M314" s="57">
        <v>0</v>
      </c>
      <c r="N314" s="57">
        <v>0</v>
      </c>
      <c r="O314" s="44"/>
    </row>
    <row r="315" spans="1:15">
      <c r="A315" s="146" t="s">
        <v>58</v>
      </c>
      <c r="B315" s="152" t="s">
        <v>265</v>
      </c>
      <c r="C315" s="39"/>
      <c r="D315" s="44" t="s">
        <v>21</v>
      </c>
      <c r="E315" s="57">
        <f>E316+E317+E318+E319</f>
        <v>8844</v>
      </c>
      <c r="F315" s="57">
        <f>F316+F317+F318+F319</f>
        <v>2124.1999999999998</v>
      </c>
      <c r="G315" s="121">
        <f>G316+G317+G318+G319</f>
        <v>2094</v>
      </c>
      <c r="H315" s="122"/>
      <c r="I315" s="122"/>
      <c r="J315" s="122"/>
      <c r="K315" s="123"/>
      <c r="L315" s="57">
        <f>L316+L317+L318+L319</f>
        <v>2094</v>
      </c>
      <c r="M315" s="57">
        <f t="shared" ref="M315:N315" si="54">M316+M317+M318+M319</f>
        <v>2531.8000000000002</v>
      </c>
      <c r="N315" s="57">
        <f t="shared" si="54"/>
        <v>0</v>
      </c>
      <c r="O315" s="44"/>
    </row>
    <row r="316" spans="1:15" ht="45" customHeight="1">
      <c r="A316" s="147"/>
      <c r="B316" s="153"/>
      <c r="C316" s="39"/>
      <c r="D316" s="44" t="s">
        <v>28</v>
      </c>
      <c r="E316" s="57">
        <f>F316+G316+L316+M316+N316</f>
        <v>2843.95001</v>
      </c>
      <c r="F316" s="57">
        <v>531.05001000000004</v>
      </c>
      <c r="G316" s="121">
        <v>523.5</v>
      </c>
      <c r="H316" s="122"/>
      <c r="I316" s="122"/>
      <c r="J316" s="122"/>
      <c r="K316" s="123"/>
      <c r="L316" s="57">
        <v>523.5</v>
      </c>
      <c r="M316" s="57">
        <v>1265.9000000000001</v>
      </c>
      <c r="N316" s="57">
        <v>0</v>
      </c>
      <c r="O316" s="44"/>
    </row>
    <row r="317" spans="1:15" ht="37.5" customHeight="1">
      <c r="A317" s="147"/>
      <c r="B317" s="153"/>
      <c r="C317" s="39"/>
      <c r="D317" s="44" t="s">
        <v>1</v>
      </c>
      <c r="E317" s="57">
        <f>F317+G317+L317+M317+N317</f>
        <v>6000.0499899999995</v>
      </c>
      <c r="F317" s="57">
        <v>1593.1499899999999</v>
      </c>
      <c r="G317" s="121">
        <v>1570.5</v>
      </c>
      <c r="H317" s="122"/>
      <c r="I317" s="122"/>
      <c r="J317" s="122"/>
      <c r="K317" s="123"/>
      <c r="L317" s="57">
        <v>1570.5</v>
      </c>
      <c r="M317" s="57">
        <v>1265.9000000000001</v>
      </c>
      <c r="N317" s="57">
        <v>0</v>
      </c>
      <c r="O317" s="44"/>
    </row>
    <row r="318" spans="1:15" ht="38.450000000000003" customHeight="1">
      <c r="A318" s="147"/>
      <c r="B318" s="153"/>
      <c r="C318" s="39"/>
      <c r="D318" s="44" t="s">
        <v>22</v>
      </c>
      <c r="E318" s="57">
        <v>0</v>
      </c>
      <c r="F318" s="57">
        <v>0</v>
      </c>
      <c r="G318" s="121">
        <v>0</v>
      </c>
      <c r="H318" s="122"/>
      <c r="I318" s="122"/>
      <c r="J318" s="122"/>
      <c r="K318" s="123"/>
      <c r="L318" s="57">
        <v>0</v>
      </c>
      <c r="M318" s="57">
        <v>0</v>
      </c>
      <c r="N318" s="57">
        <v>0</v>
      </c>
      <c r="O318" s="44"/>
    </row>
    <row r="319" spans="1:15" ht="88.5" customHeight="1">
      <c r="A319" s="147"/>
      <c r="B319" s="154"/>
      <c r="C319" s="39"/>
      <c r="D319" s="44" t="s">
        <v>2</v>
      </c>
      <c r="E319" s="57">
        <v>0</v>
      </c>
      <c r="F319" s="57">
        <v>0</v>
      </c>
      <c r="G319" s="121">
        <v>0</v>
      </c>
      <c r="H319" s="122"/>
      <c r="I319" s="122"/>
      <c r="J319" s="122"/>
      <c r="K319" s="123"/>
      <c r="L319" s="57">
        <v>0</v>
      </c>
      <c r="M319" s="57">
        <v>0</v>
      </c>
      <c r="N319" s="57">
        <v>0</v>
      </c>
      <c r="O319" s="44"/>
    </row>
    <row r="320" spans="1:15" ht="15" customHeight="1">
      <c r="A320" s="147"/>
      <c r="B320" s="124" t="s">
        <v>291</v>
      </c>
      <c r="C320" s="106"/>
      <c r="D320" s="106"/>
      <c r="E320" s="107" t="s">
        <v>67</v>
      </c>
      <c r="F320" s="107" t="s">
        <v>68</v>
      </c>
      <c r="G320" s="107" t="s">
        <v>4</v>
      </c>
      <c r="H320" s="108" t="s">
        <v>289</v>
      </c>
      <c r="I320" s="108"/>
      <c r="J320" s="108"/>
      <c r="K320" s="108"/>
      <c r="L320" s="107" t="s">
        <v>3</v>
      </c>
      <c r="M320" s="107" t="s">
        <v>69</v>
      </c>
      <c r="N320" s="107" t="s">
        <v>70</v>
      </c>
      <c r="O320" s="44"/>
    </row>
    <row r="321" spans="1:15" ht="22.5">
      <c r="A321" s="147"/>
      <c r="B321" s="124"/>
      <c r="C321" s="106"/>
      <c r="D321" s="106"/>
      <c r="E321" s="107"/>
      <c r="F321" s="107"/>
      <c r="G321" s="107"/>
      <c r="H321" s="41" t="s">
        <v>285</v>
      </c>
      <c r="I321" s="41" t="s">
        <v>286</v>
      </c>
      <c r="J321" s="41" t="s">
        <v>287</v>
      </c>
      <c r="K321" s="41" t="s">
        <v>288</v>
      </c>
      <c r="L321" s="107"/>
      <c r="M321" s="107"/>
      <c r="N321" s="107"/>
      <c r="O321" s="44"/>
    </row>
    <row r="322" spans="1:15" ht="24.75" customHeight="1">
      <c r="A322" s="148"/>
      <c r="B322" s="124"/>
      <c r="C322" s="106"/>
      <c r="D322" s="106"/>
      <c r="E322" s="42">
        <v>5</v>
      </c>
      <c r="F322" s="42">
        <v>5</v>
      </c>
      <c r="G322" s="42">
        <v>5</v>
      </c>
      <c r="H322" s="42">
        <v>5</v>
      </c>
      <c r="I322" s="42">
        <v>5</v>
      </c>
      <c r="J322" s="42">
        <v>5</v>
      </c>
      <c r="K322" s="42">
        <v>5</v>
      </c>
      <c r="L322" s="42">
        <v>5</v>
      </c>
      <c r="M322" s="42">
        <v>5</v>
      </c>
      <c r="N322" s="42">
        <v>5</v>
      </c>
      <c r="O322" s="44"/>
    </row>
    <row r="323" spans="1:15">
      <c r="A323" s="106" t="s">
        <v>59</v>
      </c>
      <c r="B323" s="109" t="s">
        <v>278</v>
      </c>
      <c r="C323" s="113"/>
      <c r="D323" s="44" t="s">
        <v>21</v>
      </c>
      <c r="E323" s="57">
        <f>E324+E325+E326+E327</f>
        <v>3065.70748</v>
      </c>
      <c r="F323" s="57">
        <f>F324+F325+F326+F327</f>
        <v>3065.70748</v>
      </c>
      <c r="G323" s="104">
        <v>0</v>
      </c>
      <c r="H323" s="104"/>
      <c r="I323" s="104"/>
      <c r="J323" s="104"/>
      <c r="K323" s="104"/>
      <c r="L323" s="57">
        <v>0</v>
      </c>
      <c r="M323" s="57">
        <v>0</v>
      </c>
      <c r="N323" s="57">
        <v>0</v>
      </c>
      <c r="O323" s="113"/>
    </row>
    <row r="324" spans="1:15" ht="22.5">
      <c r="A324" s="106"/>
      <c r="B324" s="109"/>
      <c r="C324" s="113"/>
      <c r="D324" s="44" t="s">
        <v>28</v>
      </c>
      <c r="E324" s="57">
        <f>F324+G324+L324+M324+N324</f>
        <v>1003.83109</v>
      </c>
      <c r="F324" s="57">
        <f>F329+F337</f>
        <v>1003.83109</v>
      </c>
      <c r="G324" s="104">
        <v>0</v>
      </c>
      <c r="H324" s="104"/>
      <c r="I324" s="104"/>
      <c r="J324" s="104"/>
      <c r="K324" s="104"/>
      <c r="L324" s="57">
        <v>0</v>
      </c>
      <c r="M324" s="57">
        <v>0</v>
      </c>
      <c r="N324" s="57">
        <v>0</v>
      </c>
      <c r="O324" s="113"/>
    </row>
    <row r="325" spans="1:15" ht="33.75">
      <c r="A325" s="106"/>
      <c r="B325" s="109"/>
      <c r="C325" s="113"/>
      <c r="D325" s="44" t="s">
        <v>1</v>
      </c>
      <c r="E325" s="57">
        <f t="shared" ref="E325:E326" si="55">F325+G325+L325+M325+N325</f>
        <v>1511.4932799999999</v>
      </c>
      <c r="F325" s="57">
        <f>F330+F338</f>
        <v>1511.4932799999999</v>
      </c>
      <c r="G325" s="104">
        <v>0</v>
      </c>
      <c r="H325" s="104"/>
      <c r="I325" s="104"/>
      <c r="J325" s="104"/>
      <c r="K325" s="104"/>
      <c r="L325" s="57">
        <v>0</v>
      </c>
      <c r="M325" s="57">
        <v>0</v>
      </c>
      <c r="N325" s="57">
        <v>0</v>
      </c>
      <c r="O325" s="113"/>
    </row>
    <row r="326" spans="1:15" ht="33.75">
      <c r="A326" s="106"/>
      <c r="B326" s="109"/>
      <c r="C326" s="113"/>
      <c r="D326" s="44" t="s">
        <v>22</v>
      </c>
      <c r="E326" s="57">
        <f t="shared" si="55"/>
        <v>550.38310999999999</v>
      </c>
      <c r="F326" s="57">
        <f>F331+F339</f>
        <v>550.38310999999999</v>
      </c>
      <c r="G326" s="104">
        <v>0</v>
      </c>
      <c r="H326" s="104"/>
      <c r="I326" s="104"/>
      <c r="J326" s="104"/>
      <c r="K326" s="104"/>
      <c r="L326" s="57">
        <v>0</v>
      </c>
      <c r="M326" s="57">
        <v>0</v>
      </c>
      <c r="N326" s="57">
        <v>0</v>
      </c>
      <c r="O326" s="113"/>
    </row>
    <row r="327" spans="1:15" ht="22.5">
      <c r="A327" s="106"/>
      <c r="B327" s="109"/>
      <c r="C327" s="113"/>
      <c r="D327" s="44" t="s">
        <v>2</v>
      </c>
      <c r="E327" s="57">
        <v>0</v>
      </c>
      <c r="F327" s="57">
        <v>0</v>
      </c>
      <c r="G327" s="104">
        <v>0</v>
      </c>
      <c r="H327" s="104"/>
      <c r="I327" s="104"/>
      <c r="J327" s="104"/>
      <c r="K327" s="104"/>
      <c r="L327" s="57">
        <v>0</v>
      </c>
      <c r="M327" s="57">
        <v>0</v>
      </c>
      <c r="N327" s="57">
        <v>0</v>
      </c>
      <c r="O327" s="113"/>
    </row>
    <row r="328" spans="1:15" ht="15" customHeight="1">
      <c r="A328" s="106" t="s">
        <v>60</v>
      </c>
      <c r="B328" s="109" t="s">
        <v>279</v>
      </c>
      <c r="C328" s="103"/>
      <c r="D328" s="44" t="s">
        <v>21</v>
      </c>
      <c r="E328" s="57">
        <f>E329+E330+E331+E332</f>
        <v>2065.70748</v>
      </c>
      <c r="F328" s="57">
        <f>F329+F330+F331+F332</f>
        <v>2065.70748</v>
      </c>
      <c r="G328" s="104">
        <v>0</v>
      </c>
      <c r="H328" s="104"/>
      <c r="I328" s="104"/>
      <c r="J328" s="104"/>
      <c r="K328" s="104"/>
      <c r="L328" s="57">
        <v>0</v>
      </c>
      <c r="M328" s="57">
        <v>0</v>
      </c>
      <c r="N328" s="57">
        <v>0</v>
      </c>
      <c r="O328" s="103"/>
    </row>
    <row r="329" spans="1:15" ht="22.5">
      <c r="A329" s="106"/>
      <c r="B329" s="109"/>
      <c r="C329" s="103"/>
      <c r="D329" s="44" t="s">
        <v>28</v>
      </c>
      <c r="E329" s="57">
        <f>F329+G329+L329+M329+N329</f>
        <v>503.83109000000002</v>
      </c>
      <c r="F329" s="57">
        <v>503.83109000000002</v>
      </c>
      <c r="G329" s="104">
        <v>0</v>
      </c>
      <c r="H329" s="104"/>
      <c r="I329" s="104"/>
      <c r="J329" s="104"/>
      <c r="K329" s="104"/>
      <c r="L329" s="57">
        <v>0</v>
      </c>
      <c r="M329" s="57">
        <v>0</v>
      </c>
      <c r="N329" s="57">
        <v>0</v>
      </c>
      <c r="O329" s="103"/>
    </row>
    <row r="330" spans="1:15" ht="33.75">
      <c r="A330" s="106"/>
      <c r="B330" s="109"/>
      <c r="C330" s="103"/>
      <c r="D330" s="44" t="s">
        <v>1</v>
      </c>
      <c r="E330" s="57">
        <f t="shared" ref="E330:E331" si="56">F330+G330+L330+M330+N330</f>
        <v>1511.4932799999999</v>
      </c>
      <c r="F330" s="57">
        <v>1511.4932799999999</v>
      </c>
      <c r="G330" s="104">
        <v>0</v>
      </c>
      <c r="H330" s="104"/>
      <c r="I330" s="104"/>
      <c r="J330" s="104"/>
      <c r="K330" s="104"/>
      <c r="L330" s="57">
        <v>0</v>
      </c>
      <c r="M330" s="57">
        <v>0</v>
      </c>
      <c r="N330" s="57">
        <v>0</v>
      </c>
      <c r="O330" s="103"/>
    </row>
    <row r="331" spans="1:15" ht="33.75">
      <c r="A331" s="106"/>
      <c r="B331" s="109"/>
      <c r="C331" s="103"/>
      <c r="D331" s="44" t="s">
        <v>22</v>
      </c>
      <c r="E331" s="57">
        <f t="shared" si="56"/>
        <v>50.383110000000002</v>
      </c>
      <c r="F331" s="57">
        <v>50.383110000000002</v>
      </c>
      <c r="G331" s="104">
        <v>0</v>
      </c>
      <c r="H331" s="104"/>
      <c r="I331" s="104"/>
      <c r="J331" s="104"/>
      <c r="K331" s="104"/>
      <c r="L331" s="57">
        <v>0</v>
      </c>
      <c r="M331" s="57">
        <v>0</v>
      </c>
      <c r="N331" s="57">
        <v>0</v>
      </c>
      <c r="O331" s="103"/>
    </row>
    <row r="332" spans="1:15" ht="72.75" customHeight="1">
      <c r="A332" s="106"/>
      <c r="B332" s="109"/>
      <c r="C332" s="103"/>
      <c r="D332" s="44" t="s">
        <v>2</v>
      </c>
      <c r="E332" s="57">
        <v>0</v>
      </c>
      <c r="F332" s="57">
        <v>0</v>
      </c>
      <c r="G332" s="104">
        <v>0</v>
      </c>
      <c r="H332" s="104"/>
      <c r="I332" s="104"/>
      <c r="J332" s="104"/>
      <c r="K332" s="104"/>
      <c r="L332" s="57">
        <v>0</v>
      </c>
      <c r="M332" s="57">
        <v>0</v>
      </c>
      <c r="N332" s="57">
        <v>0</v>
      </c>
      <c r="O332" s="103"/>
    </row>
    <row r="333" spans="1:15" ht="15" customHeight="1">
      <c r="A333" s="106"/>
      <c r="B333" s="124" t="s">
        <v>214</v>
      </c>
      <c r="C333" s="106"/>
      <c r="D333" s="106"/>
      <c r="E333" s="107" t="s">
        <v>67</v>
      </c>
      <c r="F333" s="107" t="s">
        <v>68</v>
      </c>
      <c r="G333" s="107" t="s">
        <v>4</v>
      </c>
      <c r="H333" s="108" t="s">
        <v>289</v>
      </c>
      <c r="I333" s="108"/>
      <c r="J333" s="108"/>
      <c r="K333" s="108"/>
      <c r="L333" s="107" t="s">
        <v>3</v>
      </c>
      <c r="M333" s="107" t="s">
        <v>69</v>
      </c>
      <c r="N333" s="107" t="s">
        <v>70</v>
      </c>
      <c r="O333" s="44"/>
    </row>
    <row r="334" spans="1:15" ht="22.5">
      <c r="A334" s="106"/>
      <c r="B334" s="124"/>
      <c r="C334" s="106"/>
      <c r="D334" s="106"/>
      <c r="E334" s="107"/>
      <c r="F334" s="107"/>
      <c r="G334" s="107"/>
      <c r="H334" s="41" t="s">
        <v>285</v>
      </c>
      <c r="I334" s="41" t="s">
        <v>286</v>
      </c>
      <c r="J334" s="41" t="s">
        <v>287</v>
      </c>
      <c r="K334" s="41" t="s">
        <v>288</v>
      </c>
      <c r="L334" s="107"/>
      <c r="M334" s="107"/>
      <c r="N334" s="107"/>
      <c r="O334" s="44"/>
    </row>
    <row r="335" spans="1:15">
      <c r="A335" s="106"/>
      <c r="B335" s="124"/>
      <c r="C335" s="106"/>
      <c r="D335" s="106"/>
      <c r="E335" s="42">
        <v>1</v>
      </c>
      <c r="F335" s="42">
        <v>1</v>
      </c>
      <c r="G335" s="42">
        <v>0</v>
      </c>
      <c r="H335" s="42">
        <v>0</v>
      </c>
      <c r="I335" s="42">
        <v>0</v>
      </c>
      <c r="J335" s="42">
        <v>0</v>
      </c>
      <c r="K335" s="42">
        <v>0</v>
      </c>
      <c r="L335" s="42">
        <v>0</v>
      </c>
      <c r="M335" s="42">
        <v>0</v>
      </c>
      <c r="N335" s="42">
        <v>0</v>
      </c>
      <c r="O335" s="44"/>
    </row>
    <row r="336" spans="1:15" ht="23.25" customHeight="1">
      <c r="A336" s="106" t="s">
        <v>357</v>
      </c>
      <c r="B336" s="109" t="s">
        <v>42</v>
      </c>
      <c r="C336" s="108"/>
      <c r="D336" s="44" t="s">
        <v>21</v>
      </c>
      <c r="E336" s="57">
        <f>E337+E338+E339+E340</f>
        <v>1000</v>
      </c>
      <c r="F336" s="57">
        <f>F337+F338+F339+F340</f>
        <v>1000</v>
      </c>
      <c r="G336" s="104">
        <v>0</v>
      </c>
      <c r="H336" s="104"/>
      <c r="I336" s="104"/>
      <c r="J336" s="104"/>
      <c r="K336" s="104"/>
      <c r="L336" s="57">
        <v>0</v>
      </c>
      <c r="M336" s="57">
        <v>0</v>
      </c>
      <c r="N336" s="57">
        <v>0</v>
      </c>
      <c r="O336" s="120"/>
    </row>
    <row r="337" spans="1:15" ht="22.5">
      <c r="A337" s="106"/>
      <c r="B337" s="109"/>
      <c r="C337" s="108"/>
      <c r="D337" s="44" t="s">
        <v>28</v>
      </c>
      <c r="E337" s="57">
        <f>F337+G337+L337+M337+N337</f>
        <v>500</v>
      </c>
      <c r="F337" s="57">
        <v>500</v>
      </c>
      <c r="G337" s="104">
        <v>0</v>
      </c>
      <c r="H337" s="104"/>
      <c r="I337" s="104"/>
      <c r="J337" s="104"/>
      <c r="K337" s="104"/>
      <c r="L337" s="57">
        <v>0</v>
      </c>
      <c r="M337" s="57">
        <v>0</v>
      </c>
      <c r="N337" s="57">
        <v>0</v>
      </c>
      <c r="O337" s="120"/>
    </row>
    <row r="338" spans="1:15" ht="33.75">
      <c r="A338" s="106"/>
      <c r="B338" s="109"/>
      <c r="C338" s="108"/>
      <c r="D338" s="44" t="s">
        <v>1</v>
      </c>
      <c r="E338" s="57">
        <f t="shared" ref="E338:E340" si="57">F338+G338+L338+M338+N338</f>
        <v>0</v>
      </c>
      <c r="F338" s="57">
        <v>0</v>
      </c>
      <c r="G338" s="104">
        <v>0</v>
      </c>
      <c r="H338" s="104"/>
      <c r="I338" s="104"/>
      <c r="J338" s="104"/>
      <c r="K338" s="104"/>
      <c r="L338" s="57">
        <v>0</v>
      </c>
      <c r="M338" s="57">
        <v>0</v>
      </c>
      <c r="N338" s="57">
        <v>0</v>
      </c>
      <c r="O338" s="120"/>
    </row>
    <row r="339" spans="1:15" ht="33.75">
      <c r="A339" s="106"/>
      <c r="B339" s="109"/>
      <c r="C339" s="108"/>
      <c r="D339" s="44" t="s">
        <v>22</v>
      </c>
      <c r="E339" s="57">
        <f t="shared" si="57"/>
        <v>500</v>
      </c>
      <c r="F339" s="57">
        <v>500</v>
      </c>
      <c r="G339" s="104">
        <v>0</v>
      </c>
      <c r="H339" s="104"/>
      <c r="I339" s="104"/>
      <c r="J339" s="104"/>
      <c r="K339" s="104"/>
      <c r="L339" s="57">
        <v>0</v>
      </c>
      <c r="M339" s="57">
        <v>0</v>
      </c>
      <c r="N339" s="57">
        <v>0</v>
      </c>
      <c r="O339" s="120"/>
    </row>
    <row r="340" spans="1:15" ht="22.5">
      <c r="A340" s="106"/>
      <c r="B340" s="109"/>
      <c r="C340" s="108"/>
      <c r="D340" s="44" t="s">
        <v>2</v>
      </c>
      <c r="E340" s="57">
        <f t="shared" si="57"/>
        <v>0</v>
      </c>
      <c r="F340" s="57">
        <v>0</v>
      </c>
      <c r="G340" s="104">
        <v>0</v>
      </c>
      <c r="H340" s="104"/>
      <c r="I340" s="104"/>
      <c r="J340" s="104"/>
      <c r="K340" s="104"/>
      <c r="L340" s="57">
        <v>0</v>
      </c>
      <c r="M340" s="57">
        <v>0</v>
      </c>
      <c r="N340" s="57">
        <v>0</v>
      </c>
      <c r="O340" s="120"/>
    </row>
    <row r="341" spans="1:15" ht="15" customHeight="1">
      <c r="A341" s="106"/>
      <c r="B341" s="124" t="s">
        <v>215</v>
      </c>
      <c r="C341" s="106"/>
      <c r="D341" s="106"/>
      <c r="E341" s="107" t="s">
        <v>67</v>
      </c>
      <c r="F341" s="107" t="s">
        <v>68</v>
      </c>
      <c r="G341" s="107" t="s">
        <v>4</v>
      </c>
      <c r="H341" s="108" t="s">
        <v>289</v>
      </c>
      <c r="I341" s="108"/>
      <c r="J341" s="108"/>
      <c r="K341" s="108"/>
      <c r="L341" s="107" t="s">
        <v>3</v>
      </c>
      <c r="M341" s="107" t="s">
        <v>69</v>
      </c>
      <c r="N341" s="107" t="s">
        <v>70</v>
      </c>
      <c r="O341" s="44"/>
    </row>
    <row r="342" spans="1:15" ht="22.5">
      <c r="A342" s="106"/>
      <c r="B342" s="124"/>
      <c r="C342" s="106"/>
      <c r="D342" s="106"/>
      <c r="E342" s="107"/>
      <c r="F342" s="107"/>
      <c r="G342" s="107"/>
      <c r="H342" s="41" t="s">
        <v>285</v>
      </c>
      <c r="I342" s="41" t="s">
        <v>286</v>
      </c>
      <c r="J342" s="41" t="s">
        <v>287</v>
      </c>
      <c r="K342" s="41" t="s">
        <v>288</v>
      </c>
      <c r="L342" s="107"/>
      <c r="M342" s="107"/>
      <c r="N342" s="107"/>
      <c r="O342" s="44"/>
    </row>
    <row r="343" spans="1:15">
      <c r="A343" s="106"/>
      <c r="B343" s="124"/>
      <c r="C343" s="106"/>
      <c r="D343" s="106"/>
      <c r="E343" s="42">
        <v>1</v>
      </c>
      <c r="F343" s="42">
        <v>1</v>
      </c>
      <c r="G343" s="42">
        <v>0</v>
      </c>
      <c r="H343" s="42">
        <v>0</v>
      </c>
      <c r="I343" s="42">
        <v>0</v>
      </c>
      <c r="J343" s="42">
        <v>0</v>
      </c>
      <c r="K343" s="42">
        <v>0</v>
      </c>
      <c r="L343" s="42">
        <v>0</v>
      </c>
      <c r="M343" s="42">
        <v>0</v>
      </c>
      <c r="N343" s="42">
        <v>0</v>
      </c>
      <c r="O343" s="44"/>
    </row>
    <row r="344" spans="1:15" ht="15" customHeight="1">
      <c r="A344" s="106" t="s">
        <v>358</v>
      </c>
      <c r="B344" s="109" t="s">
        <v>38</v>
      </c>
      <c r="C344" s="108"/>
      <c r="D344" s="44" t="s">
        <v>21</v>
      </c>
      <c r="E344" s="57">
        <f t="shared" ref="E344:E348" si="58">F344+G344+L344+M344+N344</f>
        <v>0</v>
      </c>
      <c r="F344" s="57">
        <v>0</v>
      </c>
      <c r="G344" s="104">
        <v>0</v>
      </c>
      <c r="H344" s="104"/>
      <c r="I344" s="104"/>
      <c r="J344" s="104"/>
      <c r="K344" s="104"/>
      <c r="L344" s="57">
        <v>0</v>
      </c>
      <c r="M344" s="57">
        <v>0</v>
      </c>
      <c r="N344" s="57">
        <v>0</v>
      </c>
      <c r="O344" s="120"/>
    </row>
    <row r="345" spans="1:15" ht="22.5">
      <c r="A345" s="106"/>
      <c r="B345" s="109"/>
      <c r="C345" s="108"/>
      <c r="D345" s="44" t="s">
        <v>28</v>
      </c>
      <c r="E345" s="57">
        <f t="shared" si="58"/>
        <v>0</v>
      </c>
      <c r="F345" s="57">
        <v>0</v>
      </c>
      <c r="G345" s="104">
        <v>0</v>
      </c>
      <c r="H345" s="104"/>
      <c r="I345" s="104"/>
      <c r="J345" s="104"/>
      <c r="K345" s="104"/>
      <c r="L345" s="57">
        <v>0</v>
      </c>
      <c r="M345" s="57">
        <v>0</v>
      </c>
      <c r="N345" s="57">
        <v>0</v>
      </c>
      <c r="O345" s="120"/>
    </row>
    <row r="346" spans="1:15" ht="33.75">
      <c r="A346" s="106"/>
      <c r="B346" s="109"/>
      <c r="C346" s="108"/>
      <c r="D346" s="44" t="s">
        <v>1</v>
      </c>
      <c r="E346" s="57">
        <f t="shared" si="58"/>
        <v>0</v>
      </c>
      <c r="F346" s="57">
        <v>0</v>
      </c>
      <c r="G346" s="104">
        <v>0</v>
      </c>
      <c r="H346" s="104"/>
      <c r="I346" s="104"/>
      <c r="J346" s="104"/>
      <c r="K346" s="104"/>
      <c r="L346" s="57">
        <v>0</v>
      </c>
      <c r="M346" s="57">
        <v>0</v>
      </c>
      <c r="N346" s="57">
        <v>0</v>
      </c>
      <c r="O346" s="120"/>
    </row>
    <row r="347" spans="1:15" ht="33.75">
      <c r="A347" s="106"/>
      <c r="B347" s="109"/>
      <c r="C347" s="108"/>
      <c r="D347" s="44" t="s">
        <v>22</v>
      </c>
      <c r="E347" s="57">
        <f t="shared" si="58"/>
        <v>0</v>
      </c>
      <c r="F347" s="57">
        <v>0</v>
      </c>
      <c r="G347" s="104">
        <v>0</v>
      </c>
      <c r="H347" s="104"/>
      <c r="I347" s="104"/>
      <c r="J347" s="104"/>
      <c r="K347" s="104"/>
      <c r="L347" s="57">
        <v>0</v>
      </c>
      <c r="M347" s="57">
        <v>0</v>
      </c>
      <c r="N347" s="57">
        <v>0</v>
      </c>
      <c r="O347" s="120"/>
    </row>
    <row r="348" spans="1:15" ht="22.5">
      <c r="A348" s="106"/>
      <c r="B348" s="109"/>
      <c r="C348" s="108"/>
      <c r="D348" s="44" t="s">
        <v>2</v>
      </c>
      <c r="E348" s="57">
        <f t="shared" si="58"/>
        <v>0</v>
      </c>
      <c r="F348" s="57">
        <v>0</v>
      </c>
      <c r="G348" s="104">
        <v>0</v>
      </c>
      <c r="H348" s="104"/>
      <c r="I348" s="104"/>
      <c r="J348" s="104"/>
      <c r="K348" s="104"/>
      <c r="L348" s="57">
        <v>0</v>
      </c>
      <c r="M348" s="57">
        <v>0</v>
      </c>
      <c r="N348" s="57">
        <v>0</v>
      </c>
      <c r="O348" s="120"/>
    </row>
    <row r="349" spans="1:15" ht="15" customHeight="1">
      <c r="A349" s="106"/>
      <c r="B349" s="105" t="s">
        <v>216</v>
      </c>
      <c r="C349" s="106"/>
      <c r="D349" s="106"/>
      <c r="E349" s="107" t="s">
        <v>67</v>
      </c>
      <c r="F349" s="107" t="s">
        <v>68</v>
      </c>
      <c r="G349" s="107" t="s">
        <v>4</v>
      </c>
      <c r="H349" s="108" t="s">
        <v>289</v>
      </c>
      <c r="I349" s="108"/>
      <c r="J349" s="108"/>
      <c r="K349" s="108"/>
      <c r="L349" s="107" t="s">
        <v>3</v>
      </c>
      <c r="M349" s="107" t="s">
        <v>69</v>
      </c>
      <c r="N349" s="107" t="s">
        <v>70</v>
      </c>
      <c r="O349" s="44"/>
    </row>
    <row r="350" spans="1:15" ht="22.5">
      <c r="A350" s="106"/>
      <c r="B350" s="105"/>
      <c r="C350" s="106"/>
      <c r="D350" s="106"/>
      <c r="E350" s="107"/>
      <c r="F350" s="107"/>
      <c r="G350" s="107"/>
      <c r="H350" s="41" t="s">
        <v>285</v>
      </c>
      <c r="I350" s="41" t="s">
        <v>286</v>
      </c>
      <c r="J350" s="41" t="s">
        <v>287</v>
      </c>
      <c r="K350" s="41" t="s">
        <v>288</v>
      </c>
      <c r="L350" s="107"/>
      <c r="M350" s="107"/>
      <c r="N350" s="107"/>
      <c r="O350" s="44"/>
    </row>
    <row r="351" spans="1:15">
      <c r="A351" s="106"/>
      <c r="B351" s="105"/>
      <c r="C351" s="106"/>
      <c r="D351" s="106"/>
      <c r="E351" s="42">
        <v>0</v>
      </c>
      <c r="F351" s="42">
        <v>0</v>
      </c>
      <c r="G351" s="42">
        <v>0</v>
      </c>
      <c r="H351" s="42">
        <v>0</v>
      </c>
      <c r="I351" s="42">
        <v>0</v>
      </c>
      <c r="J351" s="42">
        <v>0</v>
      </c>
      <c r="K351" s="42">
        <v>0</v>
      </c>
      <c r="L351" s="42">
        <v>0</v>
      </c>
      <c r="M351" s="42">
        <v>0</v>
      </c>
      <c r="N351" s="42">
        <v>0</v>
      </c>
      <c r="O351" s="44"/>
    </row>
    <row r="352" spans="1:15">
      <c r="A352" s="106" t="s">
        <v>359</v>
      </c>
      <c r="B352" s="109" t="s">
        <v>360</v>
      </c>
      <c r="C352" s="103"/>
      <c r="D352" s="44" t="s">
        <v>21</v>
      </c>
      <c r="E352" s="59">
        <f>E353+E354+E355+E356</f>
        <v>12001.273880000001</v>
      </c>
      <c r="F352" s="59">
        <f>F353+F354+F355+F356</f>
        <v>0</v>
      </c>
      <c r="G352" s="125">
        <f>G353+G354+G355+G356</f>
        <v>12001.273880000001</v>
      </c>
      <c r="H352" s="126"/>
      <c r="I352" s="126"/>
      <c r="J352" s="126"/>
      <c r="K352" s="127"/>
      <c r="L352" s="59">
        <v>0</v>
      </c>
      <c r="M352" s="59">
        <v>0</v>
      </c>
      <c r="N352" s="59">
        <v>0</v>
      </c>
      <c r="O352" s="103"/>
    </row>
    <row r="353" spans="1:15" ht="22.5">
      <c r="A353" s="106"/>
      <c r="B353" s="109"/>
      <c r="C353" s="103"/>
      <c r="D353" s="44" t="s">
        <v>28</v>
      </c>
      <c r="E353" s="59">
        <f>F353+G353+L353+M353+N353</f>
        <v>2963.2775000000001</v>
      </c>
      <c r="F353" s="59">
        <v>0</v>
      </c>
      <c r="G353" s="125">
        <v>2963.2775000000001</v>
      </c>
      <c r="H353" s="126"/>
      <c r="I353" s="126"/>
      <c r="J353" s="126"/>
      <c r="K353" s="127"/>
      <c r="L353" s="59">
        <v>0</v>
      </c>
      <c r="M353" s="59">
        <v>0</v>
      </c>
      <c r="N353" s="59">
        <v>0</v>
      </c>
      <c r="O353" s="103"/>
    </row>
    <row r="354" spans="1:15" ht="33.75">
      <c r="A354" s="106"/>
      <c r="B354" s="109"/>
      <c r="C354" s="103"/>
      <c r="D354" s="44" t="s">
        <v>1</v>
      </c>
      <c r="E354" s="59">
        <f t="shared" ref="E354:E355" si="59">F354+G354+L354+M354+N354</f>
        <v>8889.8325000000004</v>
      </c>
      <c r="F354" s="59">
        <v>0</v>
      </c>
      <c r="G354" s="125">
        <v>8889.8325000000004</v>
      </c>
      <c r="H354" s="126"/>
      <c r="I354" s="126"/>
      <c r="J354" s="126"/>
      <c r="K354" s="127"/>
      <c r="L354" s="59">
        <v>0</v>
      </c>
      <c r="M354" s="59">
        <v>0</v>
      </c>
      <c r="N354" s="59">
        <v>0</v>
      </c>
      <c r="O354" s="103"/>
    </row>
    <row r="355" spans="1:15" ht="33.75">
      <c r="A355" s="106"/>
      <c r="B355" s="109"/>
      <c r="C355" s="103"/>
      <c r="D355" s="44" t="s">
        <v>22</v>
      </c>
      <c r="E355" s="59">
        <f t="shared" si="59"/>
        <v>148.16388000000001</v>
      </c>
      <c r="F355" s="59">
        <v>0</v>
      </c>
      <c r="G355" s="125">
        <v>148.16388000000001</v>
      </c>
      <c r="H355" s="126"/>
      <c r="I355" s="126"/>
      <c r="J355" s="126"/>
      <c r="K355" s="127"/>
      <c r="L355" s="59">
        <v>0</v>
      </c>
      <c r="M355" s="59">
        <v>0</v>
      </c>
      <c r="N355" s="59">
        <v>0</v>
      </c>
      <c r="O355" s="103"/>
    </row>
    <row r="356" spans="1:15" ht="22.5">
      <c r="A356" s="106"/>
      <c r="B356" s="109"/>
      <c r="C356" s="103"/>
      <c r="D356" s="44" t="s">
        <v>2</v>
      </c>
      <c r="E356" s="59">
        <v>0</v>
      </c>
      <c r="F356" s="59">
        <v>0</v>
      </c>
      <c r="G356" s="119">
        <v>0</v>
      </c>
      <c r="H356" s="119"/>
      <c r="I356" s="119"/>
      <c r="J356" s="119"/>
      <c r="K356" s="119"/>
      <c r="L356" s="59">
        <v>0</v>
      </c>
      <c r="M356" s="59">
        <v>0</v>
      </c>
      <c r="N356" s="59">
        <v>0</v>
      </c>
      <c r="O356" s="103"/>
    </row>
    <row r="357" spans="1:15" ht="15" customHeight="1">
      <c r="A357" s="106" t="s">
        <v>61</v>
      </c>
      <c r="B357" s="109" t="s">
        <v>361</v>
      </c>
      <c r="C357" s="103"/>
      <c r="D357" s="44" t="s">
        <v>21</v>
      </c>
      <c r="E357" s="59">
        <f>E358+E359+E360+E361</f>
        <v>12001.273880000001</v>
      </c>
      <c r="F357" s="59">
        <f>F358+F359+F360+F361</f>
        <v>0</v>
      </c>
      <c r="G357" s="125">
        <f>G358+G359+G360+G361</f>
        <v>12001.273880000001</v>
      </c>
      <c r="H357" s="126"/>
      <c r="I357" s="126"/>
      <c r="J357" s="126"/>
      <c r="K357" s="127"/>
      <c r="L357" s="59">
        <v>0</v>
      </c>
      <c r="M357" s="59">
        <v>0</v>
      </c>
      <c r="N357" s="59">
        <v>0</v>
      </c>
      <c r="O357" s="103"/>
    </row>
    <row r="358" spans="1:15" ht="22.5">
      <c r="A358" s="106"/>
      <c r="B358" s="109"/>
      <c r="C358" s="103"/>
      <c r="D358" s="44" t="s">
        <v>28</v>
      </c>
      <c r="E358" s="59">
        <f>F358+G358+L358+M358+N358</f>
        <v>2963.2775000000001</v>
      </c>
      <c r="F358" s="59">
        <v>0</v>
      </c>
      <c r="G358" s="125">
        <v>2963.2775000000001</v>
      </c>
      <c r="H358" s="126"/>
      <c r="I358" s="126"/>
      <c r="J358" s="126"/>
      <c r="K358" s="127"/>
      <c r="L358" s="59">
        <v>0</v>
      </c>
      <c r="M358" s="59">
        <v>0</v>
      </c>
      <c r="N358" s="59">
        <v>0</v>
      </c>
      <c r="O358" s="103"/>
    </row>
    <row r="359" spans="1:15" ht="33.75">
      <c r="A359" s="106"/>
      <c r="B359" s="109"/>
      <c r="C359" s="103"/>
      <c r="D359" s="44" t="s">
        <v>1</v>
      </c>
      <c r="E359" s="59">
        <f t="shared" ref="E359:E360" si="60">F359+G359+L359+M359+N359</f>
        <v>8889.8325000000004</v>
      </c>
      <c r="F359" s="59">
        <v>0</v>
      </c>
      <c r="G359" s="125">
        <v>8889.8325000000004</v>
      </c>
      <c r="H359" s="126"/>
      <c r="I359" s="126"/>
      <c r="J359" s="126"/>
      <c r="K359" s="127"/>
      <c r="L359" s="59">
        <v>0</v>
      </c>
      <c r="M359" s="59">
        <v>0</v>
      </c>
      <c r="N359" s="59">
        <v>0</v>
      </c>
      <c r="O359" s="103"/>
    </row>
    <row r="360" spans="1:15" ht="33.75">
      <c r="A360" s="106"/>
      <c r="B360" s="109"/>
      <c r="C360" s="103"/>
      <c r="D360" s="44" t="s">
        <v>22</v>
      </c>
      <c r="E360" s="59">
        <f t="shared" si="60"/>
        <v>148.16388000000001</v>
      </c>
      <c r="F360" s="59">
        <v>0</v>
      </c>
      <c r="G360" s="125">
        <v>148.16388000000001</v>
      </c>
      <c r="H360" s="126"/>
      <c r="I360" s="126"/>
      <c r="J360" s="126"/>
      <c r="K360" s="127"/>
      <c r="L360" s="59">
        <v>0</v>
      </c>
      <c r="M360" s="59">
        <v>0</v>
      </c>
      <c r="N360" s="59">
        <v>0</v>
      </c>
      <c r="O360" s="103"/>
    </row>
    <row r="361" spans="1:15" ht="22.5">
      <c r="A361" s="106"/>
      <c r="B361" s="109"/>
      <c r="C361" s="103"/>
      <c r="D361" s="44" t="s">
        <v>2</v>
      </c>
      <c r="E361" s="59">
        <v>0</v>
      </c>
      <c r="F361" s="59">
        <v>0</v>
      </c>
      <c r="G361" s="119">
        <v>0</v>
      </c>
      <c r="H361" s="119"/>
      <c r="I361" s="119"/>
      <c r="J361" s="119"/>
      <c r="K361" s="119"/>
      <c r="L361" s="59">
        <v>0</v>
      </c>
      <c r="M361" s="59">
        <v>0</v>
      </c>
      <c r="N361" s="59">
        <v>0</v>
      </c>
      <c r="O361" s="103"/>
    </row>
    <row r="362" spans="1:15" ht="15" customHeight="1">
      <c r="A362" s="106"/>
      <c r="B362" s="128" t="s">
        <v>371</v>
      </c>
      <c r="C362" s="106"/>
      <c r="D362" s="106"/>
      <c r="E362" s="107" t="s">
        <v>67</v>
      </c>
      <c r="F362" s="107" t="s">
        <v>68</v>
      </c>
      <c r="G362" s="107" t="s">
        <v>4</v>
      </c>
      <c r="H362" s="108" t="s">
        <v>289</v>
      </c>
      <c r="I362" s="108"/>
      <c r="J362" s="108"/>
      <c r="K362" s="108"/>
      <c r="L362" s="107" t="s">
        <v>3</v>
      </c>
      <c r="M362" s="107" t="s">
        <v>69</v>
      </c>
      <c r="N362" s="107" t="s">
        <v>70</v>
      </c>
      <c r="O362" s="44"/>
    </row>
    <row r="363" spans="1:15" ht="22.5">
      <c r="A363" s="106"/>
      <c r="B363" s="128"/>
      <c r="C363" s="106"/>
      <c r="D363" s="106"/>
      <c r="E363" s="107"/>
      <c r="F363" s="107"/>
      <c r="G363" s="107"/>
      <c r="H363" s="41" t="s">
        <v>285</v>
      </c>
      <c r="I363" s="41" t="s">
        <v>286</v>
      </c>
      <c r="J363" s="41" t="s">
        <v>287</v>
      </c>
      <c r="K363" s="41" t="s">
        <v>288</v>
      </c>
      <c r="L363" s="107"/>
      <c r="M363" s="107"/>
      <c r="N363" s="107"/>
      <c r="O363" s="44"/>
    </row>
    <row r="364" spans="1:15" ht="57.75" customHeight="1">
      <c r="A364" s="106"/>
      <c r="B364" s="128"/>
      <c r="C364" s="106"/>
      <c r="D364" s="106"/>
      <c r="E364" s="62">
        <v>1</v>
      </c>
      <c r="F364" s="42">
        <v>0</v>
      </c>
      <c r="G364" s="42">
        <v>1</v>
      </c>
      <c r="H364" s="42">
        <v>0</v>
      </c>
      <c r="I364" s="42">
        <v>0</v>
      </c>
      <c r="J364" s="42">
        <v>1</v>
      </c>
      <c r="K364" s="42">
        <v>1</v>
      </c>
      <c r="L364" s="42">
        <v>0</v>
      </c>
      <c r="M364" s="42">
        <v>0</v>
      </c>
      <c r="N364" s="42">
        <v>0</v>
      </c>
      <c r="O364" s="44"/>
    </row>
    <row r="365" spans="1:15">
      <c r="A365" s="108" t="s">
        <v>29</v>
      </c>
      <c r="B365" s="108"/>
      <c r="C365" s="108"/>
      <c r="D365" s="44" t="s">
        <v>21</v>
      </c>
      <c r="E365" s="57">
        <f>E366+E367+E368+E369</f>
        <v>2463531.7072000001</v>
      </c>
      <c r="F365" s="57">
        <f>F366+F367+F368+F369</f>
        <v>753584.85271000001</v>
      </c>
      <c r="G365" s="104">
        <f>G366+G367+G368+G369</f>
        <v>462510.10239000001</v>
      </c>
      <c r="H365" s="104"/>
      <c r="I365" s="104"/>
      <c r="J365" s="104"/>
      <c r="K365" s="104"/>
      <c r="L365" s="57">
        <f>L366+L367+L368+L369</f>
        <v>414267.00834</v>
      </c>
      <c r="M365" s="57">
        <f>M366+M367+M368+M369</f>
        <v>420832.75588000007</v>
      </c>
      <c r="N365" s="57">
        <f>N366+N367+N368+N369</f>
        <v>412336.98788000003</v>
      </c>
      <c r="O365" s="108"/>
    </row>
    <row r="366" spans="1:15" ht="22.5">
      <c r="A366" s="108"/>
      <c r="B366" s="108"/>
      <c r="C366" s="108"/>
      <c r="D366" s="44" t="s">
        <v>28</v>
      </c>
      <c r="E366" s="57">
        <f>F366+G366+L366+M366+N366</f>
        <v>1616798.4231500002</v>
      </c>
      <c r="F366" s="57">
        <f>F6+F147+F192+F213+F234+F298+F311+F324+F353</f>
        <v>506782.45905999996</v>
      </c>
      <c r="G366" s="104">
        <f>G6+G147+G192+G213+G234+G298++G311+G324+G353</f>
        <v>292624.67103000003</v>
      </c>
      <c r="H366" s="104"/>
      <c r="I366" s="104"/>
      <c r="J366" s="104"/>
      <c r="K366" s="104"/>
      <c r="L366" s="57">
        <f>L6+L147+L192+L213+L234+L298+L311+L324+L353</f>
        <v>270624.25094</v>
      </c>
      <c r="M366" s="57">
        <f>M6+M147+M192+M213+M234+M298+M311+M324+M353</f>
        <v>276412.47106000001</v>
      </c>
      <c r="N366" s="57">
        <f>N6+N147+N192+N213+N234+N298+N311+N324+N353</f>
        <v>270354.57105999999</v>
      </c>
      <c r="O366" s="108"/>
    </row>
    <row r="367" spans="1:15" ht="33.75">
      <c r="A367" s="108"/>
      <c r="B367" s="108"/>
      <c r="C367" s="108"/>
      <c r="D367" s="44" t="s">
        <v>1</v>
      </c>
      <c r="E367" s="57">
        <f t="shared" ref="E367:E369" si="61">F367+G367+L367+M367+N367</f>
        <v>130344.16761999999</v>
      </c>
      <c r="F367" s="57">
        <f>F7+F148+F193+F214+F235++F299+F312+F325+F354</f>
        <v>61724.679969999997</v>
      </c>
      <c r="G367" s="104">
        <f>G7+G148++G193+G214+G235+G299+G312+G325+G354</f>
        <v>27877.533610000002</v>
      </c>
      <c r="H367" s="104"/>
      <c r="I367" s="104"/>
      <c r="J367" s="104"/>
      <c r="K367" s="104"/>
      <c r="L367" s="57">
        <f>L7+L148+L193+L214+L235++L299+L312+L325+L354</f>
        <v>14512.126400000001</v>
      </c>
      <c r="M367" s="57">
        <f>M7+M148+M193+M214+M235++M299+M312+M325+M354</f>
        <v>13747.86382</v>
      </c>
      <c r="N367" s="57">
        <f>N7+N148+N193+N214+N235++N299+N312+N325+N354</f>
        <v>12481.963820000001</v>
      </c>
      <c r="O367" s="108"/>
    </row>
    <row r="368" spans="1:15" ht="33.75">
      <c r="A368" s="108"/>
      <c r="B368" s="108"/>
      <c r="C368" s="108"/>
      <c r="D368" s="44" t="s">
        <v>22</v>
      </c>
      <c r="E368" s="57">
        <f t="shared" si="61"/>
        <v>716389.11642999994</v>
      </c>
      <c r="F368" s="57">
        <f>F8+F149++F194+F215+F236+F300+F313+F326+F360</f>
        <v>185077.71368000002</v>
      </c>
      <c r="G368" s="104">
        <f>G8++G149+G194+G215+G236+G300+G313+G326+G355</f>
        <v>142007.89774999997</v>
      </c>
      <c r="H368" s="104"/>
      <c r="I368" s="104"/>
      <c r="J368" s="104"/>
      <c r="K368" s="104"/>
      <c r="L368" s="57">
        <f>L8+L149++L194+L215+L236+L300+L313+L326+L360</f>
        <v>129130.63099999999</v>
      </c>
      <c r="M368" s="57">
        <f>M8+M149++M194+M215+M236+M300+M313+M326+M360</f>
        <v>130672.421</v>
      </c>
      <c r="N368" s="57">
        <f>N8+N149++N194+N215+N236+N300+N313+N326+N360</f>
        <v>129500.45300000001</v>
      </c>
      <c r="O368" s="108"/>
    </row>
    <row r="369" spans="1:15" ht="22.5">
      <c r="A369" s="108"/>
      <c r="B369" s="108"/>
      <c r="C369" s="108"/>
      <c r="D369" s="44" t="s">
        <v>2</v>
      </c>
      <c r="E369" s="57">
        <f t="shared" si="61"/>
        <v>0</v>
      </c>
      <c r="F369" s="57">
        <v>0</v>
      </c>
      <c r="G369" s="121">
        <v>0</v>
      </c>
      <c r="H369" s="122"/>
      <c r="I369" s="122"/>
      <c r="J369" s="122"/>
      <c r="K369" s="123"/>
      <c r="L369" s="57">
        <v>0</v>
      </c>
      <c r="M369" s="57">
        <v>0</v>
      </c>
      <c r="N369" s="57">
        <v>0</v>
      </c>
      <c r="O369" s="108"/>
    </row>
  </sheetData>
  <mergeCells count="833">
    <mergeCell ref="O58:O62"/>
    <mergeCell ref="G59:K59"/>
    <mergeCell ref="G60:K60"/>
    <mergeCell ref="G61:K61"/>
    <mergeCell ref="G62:K62"/>
    <mergeCell ref="B63:B65"/>
    <mergeCell ref="C63:C65"/>
    <mergeCell ref="D63:D65"/>
    <mergeCell ref="E63:E64"/>
    <mergeCell ref="F63:F64"/>
    <mergeCell ref="G63:G64"/>
    <mergeCell ref="H63:K63"/>
    <mergeCell ref="L63:L64"/>
    <mergeCell ref="M63:M64"/>
    <mergeCell ref="N63:N64"/>
    <mergeCell ref="O297:O301"/>
    <mergeCell ref="G298:K298"/>
    <mergeCell ref="G299:K299"/>
    <mergeCell ref="G300:K300"/>
    <mergeCell ref="G301:K301"/>
    <mergeCell ref="A302:A309"/>
    <mergeCell ref="B302:B306"/>
    <mergeCell ref="C302:C306"/>
    <mergeCell ref="G302:K302"/>
    <mergeCell ref="O302:O306"/>
    <mergeCell ref="G303:K303"/>
    <mergeCell ref="G304:K304"/>
    <mergeCell ref="G305:K305"/>
    <mergeCell ref="G306:K306"/>
    <mergeCell ref="B307:B309"/>
    <mergeCell ref="C307:C309"/>
    <mergeCell ref="D307:D309"/>
    <mergeCell ref="E307:E308"/>
    <mergeCell ref="F307:F308"/>
    <mergeCell ref="G307:G308"/>
    <mergeCell ref="H307:K307"/>
    <mergeCell ref="L307:L308"/>
    <mergeCell ref="M307:M308"/>
    <mergeCell ref="N307:N308"/>
    <mergeCell ref="G10:K10"/>
    <mergeCell ref="G11:K11"/>
    <mergeCell ref="G12:K12"/>
    <mergeCell ref="G13:K13"/>
    <mergeCell ref="G14:K14"/>
    <mergeCell ref="G15:G16"/>
    <mergeCell ref="H15:K15"/>
    <mergeCell ref="G18:K18"/>
    <mergeCell ref="G19:K19"/>
    <mergeCell ref="N320:N321"/>
    <mergeCell ref="B315:B319"/>
    <mergeCell ref="A310:A314"/>
    <mergeCell ref="A315:A322"/>
    <mergeCell ref="B310:B314"/>
    <mergeCell ref="B320:B322"/>
    <mergeCell ref="C320:C322"/>
    <mergeCell ref="D320:D322"/>
    <mergeCell ref="E320:E321"/>
    <mergeCell ref="F320:F321"/>
    <mergeCell ref="L320:L321"/>
    <mergeCell ref="M320:M321"/>
    <mergeCell ref="G314:K314"/>
    <mergeCell ref="G315:K315"/>
    <mergeCell ref="G316:K316"/>
    <mergeCell ref="G317:K317"/>
    <mergeCell ref="G318:K318"/>
    <mergeCell ref="G319:K319"/>
    <mergeCell ref="G320:G321"/>
    <mergeCell ref="H320:K320"/>
    <mergeCell ref="G311:K311"/>
    <mergeCell ref="G312:K312"/>
    <mergeCell ref="G313:K313"/>
    <mergeCell ref="M71:M72"/>
    <mergeCell ref="N71:N72"/>
    <mergeCell ref="M79:M80"/>
    <mergeCell ref="N79:N80"/>
    <mergeCell ref="F31:F32"/>
    <mergeCell ref="L31:L32"/>
    <mergeCell ref="M31:M32"/>
    <mergeCell ref="N31:N32"/>
    <mergeCell ref="G58:K58"/>
    <mergeCell ref="G55:G56"/>
    <mergeCell ref="H55:K55"/>
    <mergeCell ref="G35:K35"/>
    <mergeCell ref="G36:K36"/>
    <mergeCell ref="G37:K37"/>
    <mergeCell ref="G38:K38"/>
    <mergeCell ref="G39:G40"/>
    <mergeCell ref="H39:K39"/>
    <mergeCell ref="G66:K66"/>
    <mergeCell ref="G67:K67"/>
    <mergeCell ref="N294:N295"/>
    <mergeCell ref="N278:N279"/>
    <mergeCell ref="N286:N287"/>
    <mergeCell ref="L278:L279"/>
    <mergeCell ref="M278:M279"/>
    <mergeCell ref="N188:N189"/>
    <mergeCell ref="N111:N112"/>
    <mergeCell ref="M23:M24"/>
    <mergeCell ref="L47:L48"/>
    <mergeCell ref="M47:M48"/>
    <mergeCell ref="N47:N48"/>
    <mergeCell ref="M188:M189"/>
    <mergeCell ref="N254:N255"/>
    <mergeCell ref="N262:N263"/>
    <mergeCell ref="N270:N271"/>
    <mergeCell ref="L243:L244"/>
    <mergeCell ref="M243:M244"/>
    <mergeCell ref="L230:L231"/>
    <mergeCell ref="M230:M231"/>
    <mergeCell ref="N230:N231"/>
    <mergeCell ref="N209:N210"/>
    <mergeCell ref="L111:L112"/>
    <mergeCell ref="M111:M112"/>
    <mergeCell ref="N103:N104"/>
    <mergeCell ref="G71:G72"/>
    <mergeCell ref="H71:K71"/>
    <mergeCell ref="G74:K74"/>
    <mergeCell ref="G31:G32"/>
    <mergeCell ref="H31:K31"/>
    <mergeCell ref="G42:K42"/>
    <mergeCell ref="G43:K43"/>
    <mergeCell ref="G44:K44"/>
    <mergeCell ref="G45:K45"/>
    <mergeCell ref="G46:K46"/>
    <mergeCell ref="G47:G48"/>
    <mergeCell ref="H47:K47"/>
    <mergeCell ref="G34:K34"/>
    <mergeCell ref="G68:K68"/>
    <mergeCell ref="G69:K69"/>
    <mergeCell ref="G70:K70"/>
    <mergeCell ref="C294:C296"/>
    <mergeCell ref="L349:L350"/>
    <mergeCell ref="M349:M350"/>
    <mergeCell ref="G325:K325"/>
    <mergeCell ref="G326:K326"/>
    <mergeCell ref="G327:K327"/>
    <mergeCell ref="G328:K328"/>
    <mergeCell ref="G329:K329"/>
    <mergeCell ref="G330:K330"/>
    <mergeCell ref="G331:K331"/>
    <mergeCell ref="G332:K332"/>
    <mergeCell ref="G333:G334"/>
    <mergeCell ref="H333:K333"/>
    <mergeCell ref="G336:K336"/>
    <mergeCell ref="G337:K337"/>
    <mergeCell ref="G338:K338"/>
    <mergeCell ref="G345:K345"/>
    <mergeCell ref="G324:K324"/>
    <mergeCell ref="F294:F295"/>
    <mergeCell ref="G323:K323"/>
    <mergeCell ref="D294:D296"/>
    <mergeCell ref="E294:E295"/>
    <mergeCell ref="H294:K294"/>
    <mergeCell ref="G294:G295"/>
    <mergeCell ref="A204:A211"/>
    <mergeCell ref="E188:E189"/>
    <mergeCell ref="B262:B264"/>
    <mergeCell ref="C262:C264"/>
    <mergeCell ref="A257:A264"/>
    <mergeCell ref="A167:A174"/>
    <mergeCell ref="A175:A182"/>
    <mergeCell ref="B183:B187"/>
    <mergeCell ref="A196:A203"/>
    <mergeCell ref="A217:A224"/>
    <mergeCell ref="B233:B237"/>
    <mergeCell ref="A233:A237"/>
    <mergeCell ref="A183:A190"/>
    <mergeCell ref="A191:A195"/>
    <mergeCell ref="C191:C195"/>
    <mergeCell ref="B217:B221"/>
    <mergeCell ref="C230:C232"/>
    <mergeCell ref="B196:B200"/>
    <mergeCell ref="B204:B208"/>
    <mergeCell ref="C196:C200"/>
    <mergeCell ref="C175:C179"/>
    <mergeCell ref="D172:D174"/>
    <mergeCell ref="A225:A232"/>
    <mergeCell ref="B225:B229"/>
    <mergeCell ref="C286:C288"/>
    <mergeCell ref="D286:D288"/>
    <mergeCell ref="D270:D272"/>
    <mergeCell ref="E270:E271"/>
    <mergeCell ref="B201:B203"/>
    <mergeCell ref="C201:C203"/>
    <mergeCell ref="E172:E173"/>
    <mergeCell ref="D254:D256"/>
    <mergeCell ref="B191:B195"/>
    <mergeCell ref="D230:D232"/>
    <mergeCell ref="E230:E231"/>
    <mergeCell ref="E246:E247"/>
    <mergeCell ref="D246:D248"/>
    <mergeCell ref="B238:B242"/>
    <mergeCell ref="C278:C280"/>
    <mergeCell ref="C188:C190"/>
    <mergeCell ref="B188:B190"/>
    <mergeCell ref="C273:C277"/>
    <mergeCell ref="C249:C253"/>
    <mergeCell ref="B254:B256"/>
    <mergeCell ref="C254:C256"/>
    <mergeCell ref="D243:D245"/>
    <mergeCell ref="E243:E244"/>
    <mergeCell ref="B175:B179"/>
    <mergeCell ref="L103:L104"/>
    <mergeCell ref="M103:M104"/>
    <mergeCell ref="L95:L96"/>
    <mergeCell ref="M95:M96"/>
    <mergeCell ref="A82:A89"/>
    <mergeCell ref="A98:A105"/>
    <mergeCell ref="G75:K75"/>
    <mergeCell ref="G76:K76"/>
    <mergeCell ref="G77:K77"/>
    <mergeCell ref="G78:K78"/>
    <mergeCell ref="G79:G80"/>
    <mergeCell ref="H79:K79"/>
    <mergeCell ref="G87:G88"/>
    <mergeCell ref="H87:K87"/>
    <mergeCell ref="G95:G96"/>
    <mergeCell ref="H95:K95"/>
    <mergeCell ref="G86:K86"/>
    <mergeCell ref="G90:K90"/>
    <mergeCell ref="G91:K91"/>
    <mergeCell ref="G92:K92"/>
    <mergeCell ref="G93:K93"/>
    <mergeCell ref="G94:K94"/>
    <mergeCell ref="G83:K83"/>
    <mergeCell ref="G82:K82"/>
    <mergeCell ref="A10:A17"/>
    <mergeCell ref="A114:A121"/>
    <mergeCell ref="A34:A41"/>
    <mergeCell ref="A18:A25"/>
    <mergeCell ref="B18:B22"/>
    <mergeCell ref="C18:C22"/>
    <mergeCell ref="B23:B25"/>
    <mergeCell ref="C23:C25"/>
    <mergeCell ref="A66:A73"/>
    <mergeCell ref="B66:B70"/>
    <mergeCell ref="C66:C70"/>
    <mergeCell ref="C15:C17"/>
    <mergeCell ref="C31:C33"/>
    <mergeCell ref="B10:B14"/>
    <mergeCell ref="C10:C14"/>
    <mergeCell ref="B15:B17"/>
    <mergeCell ref="A42:A49"/>
    <mergeCell ref="C39:C41"/>
    <mergeCell ref="A26:A33"/>
    <mergeCell ref="B26:B30"/>
    <mergeCell ref="C26:C30"/>
    <mergeCell ref="B31:B33"/>
    <mergeCell ref="G152:K152"/>
    <mergeCell ref="G162:K162"/>
    <mergeCell ref="G163:K163"/>
    <mergeCell ref="G164:G165"/>
    <mergeCell ref="H164:K164"/>
    <mergeCell ref="G135:G136"/>
    <mergeCell ref="D156:D158"/>
    <mergeCell ref="B111:B113"/>
    <mergeCell ref="B58:B62"/>
    <mergeCell ref="C58:C62"/>
    <mergeCell ref="C42:C46"/>
    <mergeCell ref="C47:C49"/>
    <mergeCell ref="C111:C113"/>
    <mergeCell ref="E79:E80"/>
    <mergeCell ref="E95:E96"/>
    <mergeCell ref="C119:C121"/>
    <mergeCell ref="E119:E120"/>
    <mergeCell ref="D39:D41"/>
    <mergeCell ref="E39:E40"/>
    <mergeCell ref="F103:F104"/>
    <mergeCell ref="G149:K149"/>
    <mergeCell ref="G150:K150"/>
    <mergeCell ref="E111:E112"/>
    <mergeCell ref="C151:C155"/>
    <mergeCell ref="G114:K114"/>
    <mergeCell ref="G115:K115"/>
    <mergeCell ref="G116:K116"/>
    <mergeCell ref="A151:A158"/>
    <mergeCell ref="A159:A166"/>
    <mergeCell ref="F111:F112"/>
    <mergeCell ref="H103:K103"/>
    <mergeCell ref="G106:K106"/>
    <mergeCell ref="G107:K107"/>
    <mergeCell ref="G108:K108"/>
    <mergeCell ref="G109:K109"/>
    <mergeCell ref="G110:K110"/>
    <mergeCell ref="G111:G112"/>
    <mergeCell ref="H111:K111"/>
    <mergeCell ref="G119:G120"/>
    <mergeCell ref="H119:K119"/>
    <mergeCell ref="C164:C166"/>
    <mergeCell ref="D164:D166"/>
    <mergeCell ref="E156:E157"/>
    <mergeCell ref="C183:C187"/>
    <mergeCell ref="B164:B166"/>
    <mergeCell ref="G167:K167"/>
    <mergeCell ref="G168:K168"/>
    <mergeCell ref="L156:L157"/>
    <mergeCell ref="L164:L165"/>
    <mergeCell ref="F156:F157"/>
    <mergeCell ref="A130:A137"/>
    <mergeCell ref="B130:B134"/>
    <mergeCell ref="B135:B137"/>
    <mergeCell ref="A58:A65"/>
    <mergeCell ref="A328:A335"/>
    <mergeCell ref="F71:F72"/>
    <mergeCell ref="D47:D49"/>
    <mergeCell ref="E47:E48"/>
    <mergeCell ref="F47:F48"/>
    <mergeCell ref="F119:F120"/>
    <mergeCell ref="E164:E165"/>
    <mergeCell ref="B156:B158"/>
    <mergeCell ref="C156:C158"/>
    <mergeCell ref="B71:B73"/>
    <mergeCell ref="C71:C73"/>
    <mergeCell ref="D71:D73"/>
    <mergeCell ref="E71:E72"/>
    <mergeCell ref="B127:B129"/>
    <mergeCell ref="C127:C129"/>
    <mergeCell ref="D127:D129"/>
    <mergeCell ref="F95:F96"/>
    <mergeCell ref="C79:C81"/>
    <mergeCell ref="D79:D81"/>
    <mergeCell ref="B119:B121"/>
    <mergeCell ref="B180:B182"/>
    <mergeCell ref="C180:C182"/>
    <mergeCell ref="F243:F244"/>
    <mergeCell ref="D180:D182"/>
    <mergeCell ref="A212:A216"/>
    <mergeCell ref="B270:B272"/>
    <mergeCell ref="C270:C272"/>
    <mergeCell ref="A238:A248"/>
    <mergeCell ref="B42:B46"/>
    <mergeCell ref="B151:B155"/>
    <mergeCell ref="B159:B163"/>
    <mergeCell ref="C159:C163"/>
    <mergeCell ref="B167:B171"/>
    <mergeCell ref="C167:C171"/>
    <mergeCell ref="B47:B49"/>
    <mergeCell ref="A74:A81"/>
    <mergeCell ref="B172:B174"/>
    <mergeCell ref="C172:C174"/>
    <mergeCell ref="B50:B54"/>
    <mergeCell ref="A50:A57"/>
    <mergeCell ref="B55:B57"/>
    <mergeCell ref="A90:A97"/>
    <mergeCell ref="A122:A129"/>
    <mergeCell ref="A106:A113"/>
    <mergeCell ref="D222:D224"/>
    <mergeCell ref="D188:D190"/>
    <mergeCell ref="D201:D203"/>
    <mergeCell ref="B212:B216"/>
    <mergeCell ref="F209:F210"/>
    <mergeCell ref="C204:C208"/>
    <mergeCell ref="B209:B211"/>
    <mergeCell ref="C209:C211"/>
    <mergeCell ref="D209:D211"/>
    <mergeCell ref="C212:C216"/>
    <mergeCell ref="C217:C221"/>
    <mergeCell ref="B222:B224"/>
    <mergeCell ref="E222:E223"/>
    <mergeCell ref="C222:C224"/>
    <mergeCell ref="A1:O1"/>
    <mergeCell ref="A2:A3"/>
    <mergeCell ref="B2:B3"/>
    <mergeCell ref="C2:C3"/>
    <mergeCell ref="D2:D3"/>
    <mergeCell ref="E2:E3"/>
    <mergeCell ref="O2:O3"/>
    <mergeCell ref="G3:K3"/>
    <mergeCell ref="O5:O9"/>
    <mergeCell ref="B5:B9"/>
    <mergeCell ref="A5:A9"/>
    <mergeCell ref="G4:K4"/>
    <mergeCell ref="G5:K5"/>
    <mergeCell ref="G6:K6"/>
    <mergeCell ref="G7:K7"/>
    <mergeCell ref="G8:K8"/>
    <mergeCell ref="G9:K9"/>
    <mergeCell ref="F2:N2"/>
    <mergeCell ref="C5:C9"/>
    <mergeCell ref="F15:F16"/>
    <mergeCell ref="L15:L16"/>
    <mergeCell ref="M15:M16"/>
    <mergeCell ref="N15:N16"/>
    <mergeCell ref="E31:E32"/>
    <mergeCell ref="D15:D17"/>
    <mergeCell ref="E15:E16"/>
    <mergeCell ref="D23:D25"/>
    <mergeCell ref="E23:E24"/>
    <mergeCell ref="D31:D33"/>
    <mergeCell ref="F23:F24"/>
    <mergeCell ref="L23:L24"/>
    <mergeCell ref="G30:K30"/>
    <mergeCell ref="N23:N24"/>
    <mergeCell ref="G20:K20"/>
    <mergeCell ref="G21:K21"/>
    <mergeCell ref="G22:K22"/>
    <mergeCell ref="G23:G24"/>
    <mergeCell ref="H23:K23"/>
    <mergeCell ref="G26:K26"/>
    <mergeCell ref="G27:K27"/>
    <mergeCell ref="G28:K28"/>
    <mergeCell ref="G29:K29"/>
    <mergeCell ref="B146:B150"/>
    <mergeCell ref="C146:C150"/>
    <mergeCell ref="O146:O150"/>
    <mergeCell ref="B106:B110"/>
    <mergeCell ref="C106:C110"/>
    <mergeCell ref="O106:O110"/>
    <mergeCell ref="B82:B86"/>
    <mergeCell ref="C82:C86"/>
    <mergeCell ref="O82:O86"/>
    <mergeCell ref="B98:B102"/>
    <mergeCell ref="C98:C102"/>
    <mergeCell ref="G100:K100"/>
    <mergeCell ref="G101:K101"/>
    <mergeCell ref="O114:O118"/>
    <mergeCell ref="C90:C94"/>
    <mergeCell ref="L127:L128"/>
    <mergeCell ref="M127:M128"/>
    <mergeCell ref="L119:L120"/>
    <mergeCell ref="M119:M120"/>
    <mergeCell ref="N119:N120"/>
    <mergeCell ref="G147:K147"/>
    <mergeCell ref="G148:K148"/>
    <mergeCell ref="G134:K134"/>
    <mergeCell ref="G103:G104"/>
    <mergeCell ref="O42:O46"/>
    <mergeCell ref="B74:B78"/>
    <mergeCell ref="C74:C78"/>
    <mergeCell ref="O74:O78"/>
    <mergeCell ref="B79:B81"/>
    <mergeCell ref="B34:B38"/>
    <mergeCell ref="C34:C38"/>
    <mergeCell ref="O34:O38"/>
    <mergeCell ref="F39:F40"/>
    <mergeCell ref="L39:L40"/>
    <mergeCell ref="M39:M40"/>
    <mergeCell ref="N39:N40"/>
    <mergeCell ref="B39:B41"/>
    <mergeCell ref="O50:O54"/>
    <mergeCell ref="G51:K51"/>
    <mergeCell ref="G52:K52"/>
    <mergeCell ref="G53:K53"/>
    <mergeCell ref="G54:K54"/>
    <mergeCell ref="D55:D57"/>
    <mergeCell ref="E55:E56"/>
    <mergeCell ref="F55:F56"/>
    <mergeCell ref="O66:O70"/>
    <mergeCell ref="L71:L72"/>
    <mergeCell ref="F79:F80"/>
    <mergeCell ref="O151:O155"/>
    <mergeCell ref="B87:B89"/>
    <mergeCell ref="C87:C89"/>
    <mergeCell ref="D87:D89"/>
    <mergeCell ref="E87:E88"/>
    <mergeCell ref="F87:F88"/>
    <mergeCell ref="L87:L88"/>
    <mergeCell ref="M87:M88"/>
    <mergeCell ref="N87:N88"/>
    <mergeCell ref="B103:B105"/>
    <mergeCell ref="C103:C105"/>
    <mergeCell ref="D103:D105"/>
    <mergeCell ref="E103:E104"/>
    <mergeCell ref="O98:O102"/>
    <mergeCell ref="O90:O94"/>
    <mergeCell ref="N95:N96"/>
    <mergeCell ref="B90:B94"/>
    <mergeCell ref="D111:D113"/>
    <mergeCell ref="C130:C134"/>
    <mergeCell ref="C135:C137"/>
    <mergeCell ref="D135:D137"/>
    <mergeCell ref="O122:O126"/>
    <mergeCell ref="F127:F128"/>
    <mergeCell ref="N127:N128"/>
    <mergeCell ref="O249:O253"/>
    <mergeCell ref="G229:K229"/>
    <mergeCell ref="G212:K212"/>
    <mergeCell ref="O289:O293"/>
    <mergeCell ref="O257:O261"/>
    <mergeCell ref="O265:O269"/>
    <mergeCell ref="O281:O285"/>
    <mergeCell ref="O273:O277"/>
    <mergeCell ref="O225:O229"/>
    <mergeCell ref="F289:N293"/>
    <mergeCell ref="F281:N285"/>
    <mergeCell ref="G277:K277"/>
    <mergeCell ref="M262:M263"/>
    <mergeCell ref="L270:L271"/>
    <mergeCell ref="M270:M271"/>
    <mergeCell ref="G265:K265"/>
    <mergeCell ref="G273:K273"/>
    <mergeCell ref="G274:K274"/>
    <mergeCell ref="G275:K275"/>
    <mergeCell ref="G276:K276"/>
    <mergeCell ref="F278:F279"/>
    <mergeCell ref="G261:K261"/>
    <mergeCell ref="G249:K249"/>
    <mergeCell ref="G250:K250"/>
    <mergeCell ref="G297:K297"/>
    <mergeCell ref="F262:F263"/>
    <mergeCell ref="F286:F287"/>
    <mergeCell ref="G262:G263"/>
    <mergeCell ref="L294:L295"/>
    <mergeCell ref="M294:M295"/>
    <mergeCell ref="G278:G279"/>
    <mergeCell ref="H278:K278"/>
    <mergeCell ref="G286:G287"/>
    <mergeCell ref="H286:K286"/>
    <mergeCell ref="H262:K262"/>
    <mergeCell ref="L286:L287"/>
    <mergeCell ref="M286:M287"/>
    <mergeCell ref="G269:K269"/>
    <mergeCell ref="G270:G271"/>
    <mergeCell ref="H270:K270"/>
    <mergeCell ref="G266:K266"/>
    <mergeCell ref="G267:K267"/>
    <mergeCell ref="G268:K268"/>
    <mergeCell ref="A365:B369"/>
    <mergeCell ref="C365:C369"/>
    <mergeCell ref="O365:O369"/>
    <mergeCell ref="B362:B364"/>
    <mergeCell ref="C362:C364"/>
    <mergeCell ref="D362:D364"/>
    <mergeCell ref="E362:E363"/>
    <mergeCell ref="N362:N363"/>
    <mergeCell ref="F362:F363"/>
    <mergeCell ref="L362:L363"/>
    <mergeCell ref="M362:M363"/>
    <mergeCell ref="G368:K368"/>
    <mergeCell ref="G369:K369"/>
    <mergeCell ref="G365:K365"/>
    <mergeCell ref="G366:K366"/>
    <mergeCell ref="G367:K367"/>
    <mergeCell ref="G362:G363"/>
    <mergeCell ref="H362:K362"/>
    <mergeCell ref="A357:A364"/>
    <mergeCell ref="B357:B361"/>
    <mergeCell ref="C357:C361"/>
    <mergeCell ref="O357:O361"/>
    <mergeCell ref="G357:K357"/>
    <mergeCell ref="G358:K358"/>
    <mergeCell ref="G359:K359"/>
    <mergeCell ref="G360:K360"/>
    <mergeCell ref="G361:K361"/>
    <mergeCell ref="O352:O356"/>
    <mergeCell ref="G352:K352"/>
    <mergeCell ref="G353:K353"/>
    <mergeCell ref="G354:K354"/>
    <mergeCell ref="G355:K355"/>
    <mergeCell ref="G356:K356"/>
    <mergeCell ref="N349:N350"/>
    <mergeCell ref="G344:K344"/>
    <mergeCell ref="C323:C327"/>
    <mergeCell ref="E349:E350"/>
    <mergeCell ref="D349:D351"/>
    <mergeCell ref="B349:B351"/>
    <mergeCell ref="G346:K346"/>
    <mergeCell ref="G347:K347"/>
    <mergeCell ref="G348:K348"/>
    <mergeCell ref="G349:G350"/>
    <mergeCell ref="H349:K349"/>
    <mergeCell ref="F349:F350"/>
    <mergeCell ref="C349:C351"/>
    <mergeCell ref="N333:N334"/>
    <mergeCell ref="B341:B343"/>
    <mergeCell ref="C341:C343"/>
    <mergeCell ref="N341:N342"/>
    <mergeCell ref="B333:B335"/>
    <mergeCell ref="B328:B332"/>
    <mergeCell ref="C328:C332"/>
    <mergeCell ref="G339:K339"/>
    <mergeCell ref="G340:K340"/>
    <mergeCell ref="G341:G342"/>
    <mergeCell ref="H341:K341"/>
    <mergeCell ref="B297:B301"/>
    <mergeCell ref="C297:C301"/>
    <mergeCell ref="A265:A272"/>
    <mergeCell ref="A249:A256"/>
    <mergeCell ref="B273:B277"/>
    <mergeCell ref="B230:B232"/>
    <mergeCell ref="B344:B348"/>
    <mergeCell ref="C344:C348"/>
    <mergeCell ref="O344:O348"/>
    <mergeCell ref="B336:B340"/>
    <mergeCell ref="C336:C340"/>
    <mergeCell ref="O323:O327"/>
    <mergeCell ref="O328:O332"/>
    <mergeCell ref="D333:D335"/>
    <mergeCell ref="E333:E334"/>
    <mergeCell ref="F333:F334"/>
    <mergeCell ref="L333:L334"/>
    <mergeCell ref="M333:M334"/>
    <mergeCell ref="O336:O340"/>
    <mergeCell ref="G241:K241"/>
    <mergeCell ref="F341:F342"/>
    <mergeCell ref="L341:L342"/>
    <mergeCell ref="M341:M342"/>
    <mergeCell ref="G310:K310"/>
    <mergeCell ref="C257:C261"/>
    <mergeCell ref="C265:C269"/>
    <mergeCell ref="B246:B248"/>
    <mergeCell ref="C246:C248"/>
    <mergeCell ref="C233:C237"/>
    <mergeCell ref="C238:C242"/>
    <mergeCell ref="B249:B253"/>
    <mergeCell ref="B257:B261"/>
    <mergeCell ref="B265:B269"/>
    <mergeCell ref="B243:B245"/>
    <mergeCell ref="C243:C245"/>
    <mergeCell ref="B352:B356"/>
    <mergeCell ref="C352:C356"/>
    <mergeCell ref="B323:B327"/>
    <mergeCell ref="A281:A288"/>
    <mergeCell ref="A289:A296"/>
    <mergeCell ref="A336:A343"/>
    <mergeCell ref="E278:E279"/>
    <mergeCell ref="B286:B288"/>
    <mergeCell ref="B294:B296"/>
    <mergeCell ref="B281:B285"/>
    <mergeCell ref="C281:C285"/>
    <mergeCell ref="C333:C335"/>
    <mergeCell ref="E286:E287"/>
    <mergeCell ref="D278:D280"/>
    <mergeCell ref="B289:B293"/>
    <mergeCell ref="C289:C293"/>
    <mergeCell ref="A273:A280"/>
    <mergeCell ref="D341:D343"/>
    <mergeCell ref="E341:E342"/>
    <mergeCell ref="A352:A356"/>
    <mergeCell ref="B278:B280"/>
    <mergeCell ref="A323:A327"/>
    <mergeCell ref="A297:A301"/>
    <mergeCell ref="A344:A351"/>
    <mergeCell ref="L254:L255"/>
    <mergeCell ref="M254:M255"/>
    <mergeCell ref="L262:L263"/>
    <mergeCell ref="G257:K257"/>
    <mergeCell ref="G258:K258"/>
    <mergeCell ref="F270:F271"/>
    <mergeCell ref="H254:K254"/>
    <mergeCell ref="G259:K259"/>
    <mergeCell ref="G260:K260"/>
    <mergeCell ref="G254:G255"/>
    <mergeCell ref="E254:E255"/>
    <mergeCell ref="D262:D264"/>
    <mergeCell ref="E262:E263"/>
    <mergeCell ref="G251:K251"/>
    <mergeCell ref="G233:K233"/>
    <mergeCell ref="G234:K234"/>
    <mergeCell ref="G235:K235"/>
    <mergeCell ref="G236:K236"/>
    <mergeCell ref="G237:K237"/>
    <mergeCell ref="G252:K252"/>
    <mergeCell ref="G253:K253"/>
    <mergeCell ref="G240:K240"/>
    <mergeCell ref="G242:K242"/>
    <mergeCell ref="G243:G244"/>
    <mergeCell ref="H243:K243"/>
    <mergeCell ref="G238:K238"/>
    <mergeCell ref="G239:K239"/>
    <mergeCell ref="F254:F255"/>
    <mergeCell ref="L172:L173"/>
    <mergeCell ref="M172:M173"/>
    <mergeCell ref="G171:K171"/>
    <mergeCell ref="G169:K169"/>
    <mergeCell ref="G170:K170"/>
    <mergeCell ref="G217:K217"/>
    <mergeCell ref="G218:K218"/>
    <mergeCell ref="E209:E210"/>
    <mergeCell ref="G204:K204"/>
    <mergeCell ref="G205:K205"/>
    <mergeCell ref="G206:K206"/>
    <mergeCell ref="G207:K207"/>
    <mergeCell ref="E201:E202"/>
    <mergeCell ref="F201:F202"/>
    <mergeCell ref="F188:F189"/>
    <mergeCell ref="E180:E181"/>
    <mergeCell ref="O159:O163"/>
    <mergeCell ref="F164:F165"/>
    <mergeCell ref="M156:M157"/>
    <mergeCell ref="N156:N157"/>
    <mergeCell ref="M164:M165"/>
    <mergeCell ref="N135:N136"/>
    <mergeCell ref="G130:K130"/>
    <mergeCell ref="G131:K131"/>
    <mergeCell ref="G132:K132"/>
    <mergeCell ref="G133:K133"/>
    <mergeCell ref="G159:K159"/>
    <mergeCell ref="G160:K160"/>
    <mergeCell ref="G161:K161"/>
    <mergeCell ref="O130:O134"/>
    <mergeCell ref="L135:L136"/>
    <mergeCell ref="M135:M136"/>
    <mergeCell ref="G146:K146"/>
    <mergeCell ref="G151:K151"/>
    <mergeCell ref="H135:K135"/>
    <mergeCell ref="G153:K153"/>
    <mergeCell ref="G154:K154"/>
    <mergeCell ref="G155:K155"/>
    <mergeCell ref="G156:G157"/>
    <mergeCell ref="N164:N165"/>
    <mergeCell ref="N246:N247"/>
    <mergeCell ref="F180:F181"/>
    <mergeCell ref="G225:K225"/>
    <mergeCell ref="G226:K226"/>
    <mergeCell ref="G227:K227"/>
    <mergeCell ref="G228:K228"/>
    <mergeCell ref="G246:G247"/>
    <mergeCell ref="H246:K246"/>
    <mergeCell ref="M246:M247"/>
    <mergeCell ref="F246:F247"/>
    <mergeCell ref="L246:L247"/>
    <mergeCell ref="N180:N181"/>
    <mergeCell ref="L201:L202"/>
    <mergeCell ref="M201:M202"/>
    <mergeCell ref="N201:N202"/>
    <mergeCell ref="G200:K200"/>
    <mergeCell ref="G201:G202"/>
    <mergeCell ref="G180:G181"/>
    <mergeCell ref="H180:K180"/>
    <mergeCell ref="F222:F223"/>
    <mergeCell ref="N243:N244"/>
    <mergeCell ref="O183:O187"/>
    <mergeCell ref="O167:O171"/>
    <mergeCell ref="O175:O179"/>
    <mergeCell ref="G208:K208"/>
    <mergeCell ref="L222:L223"/>
    <mergeCell ref="M222:M223"/>
    <mergeCell ref="G194:K194"/>
    <mergeCell ref="L180:L181"/>
    <mergeCell ref="M180:M181"/>
    <mergeCell ref="G172:G173"/>
    <mergeCell ref="H172:K172"/>
    <mergeCell ref="O191:O195"/>
    <mergeCell ref="O212:O216"/>
    <mergeCell ref="O217:O221"/>
    <mergeCell ref="G209:G210"/>
    <mergeCell ref="H209:K209"/>
    <mergeCell ref="G196:K196"/>
    <mergeCell ref="G197:K197"/>
    <mergeCell ref="G213:K213"/>
    <mergeCell ref="G192:K192"/>
    <mergeCell ref="N222:N223"/>
    <mergeCell ref="G215:K215"/>
    <mergeCell ref="G216:K216"/>
    <mergeCell ref="N172:N173"/>
    <mergeCell ref="C50:C54"/>
    <mergeCell ref="C55:C57"/>
    <mergeCell ref="D119:D121"/>
    <mergeCell ref="O233:O237"/>
    <mergeCell ref="O238:O242"/>
    <mergeCell ref="F172:F173"/>
    <mergeCell ref="L188:L189"/>
    <mergeCell ref="L55:L56"/>
    <mergeCell ref="M55:M56"/>
    <mergeCell ref="N55:N56"/>
    <mergeCell ref="G50:K50"/>
    <mergeCell ref="E135:E136"/>
    <mergeCell ref="F135:F136"/>
    <mergeCell ref="E127:E128"/>
    <mergeCell ref="L79:L80"/>
    <mergeCell ref="G102:K102"/>
    <mergeCell ref="G117:K117"/>
    <mergeCell ref="G118:K118"/>
    <mergeCell ref="G98:K98"/>
    <mergeCell ref="G99:K99"/>
    <mergeCell ref="G84:K84"/>
    <mergeCell ref="G85:K85"/>
    <mergeCell ref="G191:K191"/>
    <mergeCell ref="G193:K193"/>
    <mergeCell ref="L209:L210"/>
    <mergeCell ref="M209:M210"/>
    <mergeCell ref="G188:G189"/>
    <mergeCell ref="B122:B126"/>
    <mergeCell ref="C122:C126"/>
    <mergeCell ref="B95:B97"/>
    <mergeCell ref="C95:C97"/>
    <mergeCell ref="D95:D97"/>
    <mergeCell ref="B114:B118"/>
    <mergeCell ref="C114:C118"/>
    <mergeCell ref="G184:K184"/>
    <mergeCell ref="G183:K183"/>
    <mergeCell ref="G126:K126"/>
    <mergeCell ref="G127:G128"/>
    <mergeCell ref="H127:K127"/>
    <mergeCell ref="G122:K122"/>
    <mergeCell ref="G123:K123"/>
    <mergeCell ref="G124:K124"/>
    <mergeCell ref="G125:K125"/>
    <mergeCell ref="H156:K156"/>
    <mergeCell ref="G175:K175"/>
    <mergeCell ref="G176:K176"/>
    <mergeCell ref="G177:K177"/>
    <mergeCell ref="G178:K178"/>
    <mergeCell ref="G185:K185"/>
    <mergeCell ref="G186:K186"/>
    <mergeCell ref="G187:K187"/>
    <mergeCell ref="G214:K214"/>
    <mergeCell ref="G198:K198"/>
    <mergeCell ref="G195:K195"/>
    <mergeCell ref="H201:K201"/>
    <mergeCell ref="G230:G231"/>
    <mergeCell ref="A138:A145"/>
    <mergeCell ref="B138:B142"/>
    <mergeCell ref="C138:C142"/>
    <mergeCell ref="G138:K138"/>
    <mergeCell ref="H188:K188"/>
    <mergeCell ref="G219:K219"/>
    <mergeCell ref="G220:K220"/>
    <mergeCell ref="G221:K221"/>
    <mergeCell ref="G222:G223"/>
    <mergeCell ref="H222:K222"/>
    <mergeCell ref="G199:K199"/>
    <mergeCell ref="F230:F231"/>
    <mergeCell ref="H230:K230"/>
    <mergeCell ref="G179:K179"/>
    <mergeCell ref="C225:C229"/>
    <mergeCell ref="A146:A150"/>
    <mergeCell ref="O138:O142"/>
    <mergeCell ref="G139:K139"/>
    <mergeCell ref="G140:K140"/>
    <mergeCell ref="G141:K141"/>
    <mergeCell ref="G142:K142"/>
    <mergeCell ref="B143:B145"/>
    <mergeCell ref="C143:C145"/>
    <mergeCell ref="D143:D145"/>
    <mergeCell ref="E143:E144"/>
    <mergeCell ref="F143:F144"/>
    <mergeCell ref="G143:G144"/>
    <mergeCell ref="H143:K143"/>
    <mergeCell ref="L143:L144"/>
    <mergeCell ref="M143:M144"/>
    <mergeCell ref="N143:N144"/>
  </mergeCells>
  <pageMargins left="0" right="0" top="0" bottom="0" header="0" footer="0"/>
  <pageSetup paperSize="9" scale="64" firstPageNumber="14" fitToHeight="18" orientation="landscape" useFirstPageNumber="1" r:id="rId1"/>
  <rowBreaks count="9" manualBreakCount="9">
    <brk id="33" max="14" man="1"/>
    <brk id="65" max="14" man="1"/>
    <brk id="97" max="14" man="1"/>
    <brk id="166" max="14" man="1"/>
    <brk id="216" max="14" man="1"/>
    <brk id="248" max="14" man="1"/>
    <brk id="280" max="14" man="1"/>
    <brk id="309" max="14" man="1"/>
    <brk id="327"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zoomScaleNormal="100" zoomScaleSheetLayoutView="75" workbookViewId="0">
      <selection activeCell="R20" sqref="R20"/>
    </sheetView>
  </sheetViews>
  <sheetFormatPr defaultColWidth="9.140625" defaultRowHeight="15"/>
  <cols>
    <col min="1" max="1" width="5.5703125" style="27" customWidth="1"/>
    <col min="2" max="2" width="29.7109375" style="29" customWidth="1"/>
    <col min="3" max="3" width="8.140625" style="1" customWidth="1"/>
    <col min="4" max="4" width="14.42578125" style="2" customWidth="1"/>
    <col min="5" max="5" width="12.28515625" style="1" customWidth="1"/>
    <col min="6" max="6" width="12.42578125" style="1" customWidth="1"/>
    <col min="7" max="10" width="9.140625" style="1"/>
    <col min="11" max="11" width="6.5703125" style="1" customWidth="1"/>
    <col min="12" max="12" width="11.7109375" style="1" customWidth="1"/>
    <col min="13" max="13" width="11.85546875" style="1" customWidth="1"/>
    <col min="14" max="14" width="11" style="1" customWidth="1"/>
    <col min="15" max="15" width="9.7109375" style="1" customWidth="1"/>
    <col min="16" max="16384" width="9.140625" style="1"/>
  </cols>
  <sheetData>
    <row r="1" spans="1:15">
      <c r="B1" s="141" t="s">
        <v>197</v>
      </c>
      <c r="C1" s="141"/>
      <c r="D1" s="141"/>
      <c r="E1" s="141"/>
      <c r="F1" s="141"/>
      <c r="G1" s="141"/>
      <c r="H1" s="141"/>
      <c r="I1" s="141"/>
      <c r="J1" s="141"/>
      <c r="K1" s="141"/>
      <c r="L1" s="141"/>
      <c r="M1" s="141"/>
      <c r="N1" s="141"/>
      <c r="O1" s="141"/>
    </row>
    <row r="3" spans="1:15" ht="22.5" customHeight="1">
      <c r="A3" s="106" t="s">
        <v>20</v>
      </c>
      <c r="B3" s="108" t="s">
        <v>23</v>
      </c>
      <c r="C3" s="108" t="s">
        <v>24</v>
      </c>
      <c r="D3" s="108" t="s">
        <v>6</v>
      </c>
      <c r="E3" s="108" t="s">
        <v>30</v>
      </c>
      <c r="F3" s="143" t="s">
        <v>25</v>
      </c>
      <c r="G3" s="144"/>
      <c r="H3" s="144"/>
      <c r="I3" s="144"/>
      <c r="J3" s="144"/>
      <c r="K3" s="144"/>
      <c r="L3" s="144"/>
      <c r="M3" s="144"/>
      <c r="N3" s="145"/>
      <c r="O3" s="108" t="s">
        <v>26</v>
      </c>
    </row>
    <row r="4" spans="1:15" ht="21.6" customHeight="1">
      <c r="A4" s="106"/>
      <c r="B4" s="108"/>
      <c r="C4" s="108"/>
      <c r="D4" s="108"/>
      <c r="E4" s="108"/>
      <c r="F4" s="43">
        <v>2023</v>
      </c>
      <c r="G4" s="113">
        <v>2024</v>
      </c>
      <c r="H4" s="113"/>
      <c r="I4" s="113"/>
      <c r="J4" s="113"/>
      <c r="K4" s="113"/>
      <c r="L4" s="43" t="s">
        <v>3</v>
      </c>
      <c r="M4" s="43" t="s">
        <v>69</v>
      </c>
      <c r="N4" s="43" t="s">
        <v>70</v>
      </c>
      <c r="O4" s="108"/>
    </row>
    <row r="5" spans="1:15">
      <c r="A5" s="39">
        <v>1</v>
      </c>
      <c r="B5" s="42">
        <v>2</v>
      </c>
      <c r="C5" s="40">
        <v>3</v>
      </c>
      <c r="D5" s="42">
        <v>4</v>
      </c>
      <c r="E5" s="40">
        <v>5</v>
      </c>
      <c r="F5" s="40">
        <v>7</v>
      </c>
      <c r="G5" s="142">
        <v>6</v>
      </c>
      <c r="H5" s="142"/>
      <c r="I5" s="142"/>
      <c r="J5" s="142"/>
      <c r="K5" s="142"/>
      <c r="L5" s="40">
        <v>8</v>
      </c>
      <c r="M5" s="40">
        <v>9</v>
      </c>
      <c r="N5" s="40">
        <v>10</v>
      </c>
      <c r="O5" s="40">
        <v>15</v>
      </c>
    </row>
    <row r="6" spans="1:15">
      <c r="A6" s="106" t="s">
        <v>62</v>
      </c>
      <c r="B6" s="109" t="s">
        <v>39</v>
      </c>
      <c r="C6" s="103"/>
      <c r="D6" s="44" t="s">
        <v>21</v>
      </c>
      <c r="E6" s="57">
        <f>E7+E8+E9+E10</f>
        <v>420</v>
      </c>
      <c r="F6" s="57">
        <f>F7+F8+F9+F10</f>
        <v>84</v>
      </c>
      <c r="G6" s="104">
        <f>G7+G8+G9+G10</f>
        <v>84</v>
      </c>
      <c r="H6" s="104"/>
      <c r="I6" s="104"/>
      <c r="J6" s="104"/>
      <c r="K6" s="104"/>
      <c r="L6" s="57">
        <f>L7+L8+L9+L10</f>
        <v>84</v>
      </c>
      <c r="M6" s="57">
        <f t="shared" ref="M6" si="0">M7+M8+M9+M10</f>
        <v>84</v>
      </c>
      <c r="N6" s="57">
        <f t="shared" ref="N6" si="1">N7+N8+N9+N10</f>
        <v>84</v>
      </c>
      <c r="O6" s="103"/>
    </row>
    <row r="7" spans="1:15" ht="33.75">
      <c r="A7" s="106"/>
      <c r="B7" s="109"/>
      <c r="C7" s="103"/>
      <c r="D7" s="44" t="s">
        <v>28</v>
      </c>
      <c r="E7" s="57">
        <v>0</v>
      </c>
      <c r="F7" s="57">
        <v>0</v>
      </c>
      <c r="G7" s="104">
        <v>0</v>
      </c>
      <c r="H7" s="104"/>
      <c r="I7" s="104"/>
      <c r="J7" s="104"/>
      <c r="K7" s="104"/>
      <c r="L7" s="57">
        <v>0</v>
      </c>
      <c r="M7" s="57">
        <v>0</v>
      </c>
      <c r="N7" s="57">
        <v>0</v>
      </c>
      <c r="O7" s="103"/>
    </row>
    <row r="8" spans="1:15" ht="33.75">
      <c r="A8" s="106"/>
      <c r="B8" s="109"/>
      <c r="C8" s="103"/>
      <c r="D8" s="44" t="s">
        <v>1</v>
      </c>
      <c r="E8" s="57">
        <v>0</v>
      </c>
      <c r="F8" s="57">
        <v>0</v>
      </c>
      <c r="G8" s="104">
        <v>0</v>
      </c>
      <c r="H8" s="104"/>
      <c r="I8" s="104"/>
      <c r="J8" s="104"/>
      <c r="K8" s="104"/>
      <c r="L8" s="57">
        <v>0</v>
      </c>
      <c r="M8" s="57">
        <v>0</v>
      </c>
      <c r="N8" s="57">
        <v>0</v>
      </c>
      <c r="O8" s="103"/>
    </row>
    <row r="9" spans="1:15" ht="33.75">
      <c r="A9" s="106"/>
      <c r="B9" s="109"/>
      <c r="C9" s="103"/>
      <c r="D9" s="44" t="s">
        <v>22</v>
      </c>
      <c r="E9" s="57">
        <f>F9+G9+L9+M9+N9</f>
        <v>420</v>
      </c>
      <c r="F9" s="57">
        <v>84</v>
      </c>
      <c r="G9" s="104">
        <v>84</v>
      </c>
      <c r="H9" s="104"/>
      <c r="I9" s="104"/>
      <c r="J9" s="104"/>
      <c r="K9" s="104"/>
      <c r="L9" s="57">
        <v>84</v>
      </c>
      <c r="M9" s="57">
        <v>84</v>
      </c>
      <c r="N9" s="57">
        <v>84</v>
      </c>
      <c r="O9" s="103"/>
    </row>
    <row r="10" spans="1:15" ht="22.5">
      <c r="A10" s="106"/>
      <c r="B10" s="109"/>
      <c r="C10" s="103"/>
      <c r="D10" s="44" t="s">
        <v>2</v>
      </c>
      <c r="E10" s="57">
        <v>0</v>
      </c>
      <c r="F10" s="57">
        <v>0</v>
      </c>
      <c r="G10" s="104">
        <v>0</v>
      </c>
      <c r="H10" s="104"/>
      <c r="I10" s="104"/>
      <c r="J10" s="104"/>
      <c r="K10" s="104"/>
      <c r="L10" s="57">
        <v>0</v>
      </c>
      <c r="M10" s="57">
        <v>0</v>
      </c>
      <c r="N10" s="57">
        <v>0</v>
      </c>
      <c r="O10" s="103"/>
    </row>
    <row r="11" spans="1:15">
      <c r="A11" s="106" t="s">
        <v>7</v>
      </c>
      <c r="B11" s="109" t="s">
        <v>75</v>
      </c>
      <c r="C11" s="103"/>
      <c r="D11" s="44" t="s">
        <v>21</v>
      </c>
      <c r="E11" s="57">
        <f>E12+E13+E14+E15</f>
        <v>420</v>
      </c>
      <c r="F11" s="57">
        <f>F12+F13+F14+F15</f>
        <v>84</v>
      </c>
      <c r="G11" s="104">
        <f>G12+G13+G14+G15</f>
        <v>84</v>
      </c>
      <c r="H11" s="104"/>
      <c r="I11" s="104"/>
      <c r="J11" s="104"/>
      <c r="K11" s="104"/>
      <c r="L11" s="57">
        <f>L12+L13+L14+L15</f>
        <v>84</v>
      </c>
      <c r="M11" s="57">
        <f t="shared" ref="M11:N11" si="2">M12+M13+M14+M15</f>
        <v>84</v>
      </c>
      <c r="N11" s="57">
        <f t="shared" si="2"/>
        <v>84</v>
      </c>
      <c r="O11" s="103"/>
    </row>
    <row r="12" spans="1:15" ht="33.75">
      <c r="A12" s="106"/>
      <c r="B12" s="109"/>
      <c r="C12" s="103"/>
      <c r="D12" s="44" t="s">
        <v>28</v>
      </c>
      <c r="E12" s="57">
        <v>0</v>
      </c>
      <c r="F12" s="57">
        <v>0</v>
      </c>
      <c r="G12" s="104">
        <v>0</v>
      </c>
      <c r="H12" s="104"/>
      <c r="I12" s="104"/>
      <c r="J12" s="104"/>
      <c r="K12" s="104"/>
      <c r="L12" s="57">
        <v>0</v>
      </c>
      <c r="M12" s="57">
        <v>0</v>
      </c>
      <c r="N12" s="57">
        <v>0</v>
      </c>
      <c r="O12" s="103"/>
    </row>
    <row r="13" spans="1:15" ht="33.75">
      <c r="A13" s="106"/>
      <c r="B13" s="109"/>
      <c r="C13" s="103"/>
      <c r="D13" s="44" t="s">
        <v>1</v>
      </c>
      <c r="E13" s="57">
        <v>0</v>
      </c>
      <c r="F13" s="57">
        <v>0</v>
      </c>
      <c r="G13" s="104">
        <v>0</v>
      </c>
      <c r="H13" s="104"/>
      <c r="I13" s="104"/>
      <c r="J13" s="104"/>
      <c r="K13" s="104"/>
      <c r="L13" s="57">
        <v>0</v>
      </c>
      <c r="M13" s="57">
        <v>0</v>
      </c>
      <c r="N13" s="57">
        <v>0</v>
      </c>
      <c r="O13" s="103"/>
    </row>
    <row r="14" spans="1:15" ht="33.75">
      <c r="A14" s="106"/>
      <c r="B14" s="109"/>
      <c r="C14" s="103"/>
      <c r="D14" s="44" t="s">
        <v>22</v>
      </c>
      <c r="E14" s="57">
        <f>F14+G14+L14+M14+N14</f>
        <v>420</v>
      </c>
      <c r="F14" s="57">
        <v>84</v>
      </c>
      <c r="G14" s="104">
        <v>84</v>
      </c>
      <c r="H14" s="104"/>
      <c r="I14" s="104"/>
      <c r="J14" s="104"/>
      <c r="K14" s="104"/>
      <c r="L14" s="57">
        <v>84</v>
      </c>
      <c r="M14" s="57">
        <v>84</v>
      </c>
      <c r="N14" s="57">
        <v>84</v>
      </c>
      <c r="O14" s="103"/>
    </row>
    <row r="15" spans="1:15" ht="22.5">
      <c r="A15" s="106"/>
      <c r="B15" s="109"/>
      <c r="C15" s="103"/>
      <c r="D15" s="44" t="s">
        <v>2</v>
      </c>
      <c r="E15" s="57">
        <v>0</v>
      </c>
      <c r="F15" s="57">
        <v>0</v>
      </c>
      <c r="G15" s="104">
        <v>0</v>
      </c>
      <c r="H15" s="104"/>
      <c r="I15" s="104"/>
      <c r="J15" s="104"/>
      <c r="K15" s="104"/>
      <c r="L15" s="57">
        <v>0</v>
      </c>
      <c r="M15" s="57">
        <v>0</v>
      </c>
      <c r="N15" s="57">
        <v>0</v>
      </c>
      <c r="O15" s="103"/>
    </row>
    <row r="16" spans="1:15" ht="15" customHeight="1">
      <c r="A16" s="106"/>
      <c r="B16" s="105" t="s">
        <v>217</v>
      </c>
      <c r="C16" s="106"/>
      <c r="D16" s="106"/>
      <c r="E16" s="107" t="s">
        <v>67</v>
      </c>
      <c r="F16" s="107" t="s">
        <v>68</v>
      </c>
      <c r="G16" s="107" t="s">
        <v>4</v>
      </c>
      <c r="H16" s="108" t="s">
        <v>289</v>
      </c>
      <c r="I16" s="108"/>
      <c r="J16" s="108"/>
      <c r="K16" s="108"/>
      <c r="L16" s="107" t="s">
        <v>3</v>
      </c>
      <c r="M16" s="107" t="s">
        <v>69</v>
      </c>
      <c r="N16" s="107" t="s">
        <v>70</v>
      </c>
      <c r="O16" s="44"/>
    </row>
    <row r="17" spans="1:15" ht="22.5">
      <c r="A17" s="106"/>
      <c r="B17" s="105"/>
      <c r="C17" s="106"/>
      <c r="D17" s="106"/>
      <c r="E17" s="107"/>
      <c r="F17" s="107"/>
      <c r="G17" s="107"/>
      <c r="H17" s="41" t="s">
        <v>285</v>
      </c>
      <c r="I17" s="41" t="s">
        <v>286</v>
      </c>
      <c r="J17" s="41" t="s">
        <v>287</v>
      </c>
      <c r="K17" s="41" t="s">
        <v>288</v>
      </c>
      <c r="L17" s="107"/>
      <c r="M17" s="107"/>
      <c r="N17" s="107"/>
      <c r="O17" s="44"/>
    </row>
    <row r="18" spans="1:15">
      <c r="A18" s="106"/>
      <c r="B18" s="105"/>
      <c r="C18" s="106"/>
      <c r="D18" s="106"/>
      <c r="E18" s="42">
        <v>35</v>
      </c>
      <c r="F18" s="42">
        <v>7</v>
      </c>
      <c r="G18" s="42">
        <v>7</v>
      </c>
      <c r="H18" s="42">
        <v>0</v>
      </c>
      <c r="I18" s="42">
        <v>0</v>
      </c>
      <c r="J18" s="42">
        <v>0</v>
      </c>
      <c r="K18" s="42">
        <v>7</v>
      </c>
      <c r="L18" s="42">
        <v>7</v>
      </c>
      <c r="M18" s="42">
        <v>7</v>
      </c>
      <c r="N18" s="42">
        <v>7</v>
      </c>
      <c r="O18" s="44"/>
    </row>
    <row r="19" spans="1:15">
      <c r="A19" s="106" t="s">
        <v>52</v>
      </c>
      <c r="B19" s="109" t="s">
        <v>74</v>
      </c>
      <c r="C19" s="103"/>
      <c r="D19" s="44" t="s">
        <v>21</v>
      </c>
      <c r="E19" s="57">
        <f>E20+E21+E22+E23</f>
        <v>144255.633</v>
      </c>
      <c r="F19" s="57">
        <f>F20+F21+F22+F23</f>
        <v>21793.628000000001</v>
      </c>
      <c r="G19" s="104">
        <f>G20+G21+G22+G23</f>
        <v>41623.673999999999</v>
      </c>
      <c r="H19" s="104"/>
      <c r="I19" s="104"/>
      <c r="J19" s="104"/>
      <c r="K19" s="104"/>
      <c r="L19" s="57">
        <f t="shared" ref="L19" si="3">L20+L21+L22+L23</f>
        <v>31052.776999999998</v>
      </c>
      <c r="M19" s="57">
        <f t="shared" ref="M19" si="4">M20+M21+M22+M23</f>
        <v>24892.776999999998</v>
      </c>
      <c r="N19" s="57">
        <f t="shared" ref="N19" si="5">N20+N21+N22+N23</f>
        <v>24892.776999999998</v>
      </c>
      <c r="O19" s="103"/>
    </row>
    <row r="20" spans="1:15" ht="33.75">
      <c r="A20" s="106"/>
      <c r="B20" s="109"/>
      <c r="C20" s="103"/>
      <c r="D20" s="44" t="s">
        <v>28</v>
      </c>
      <c r="E20" s="57">
        <f>F20+G20+L20+M20+N20</f>
        <v>669</v>
      </c>
      <c r="F20" s="57">
        <v>0</v>
      </c>
      <c r="G20" s="104">
        <v>669</v>
      </c>
      <c r="H20" s="104"/>
      <c r="I20" s="104"/>
      <c r="J20" s="104"/>
      <c r="K20" s="104"/>
      <c r="L20" s="57">
        <v>0</v>
      </c>
      <c r="M20" s="57">
        <v>0</v>
      </c>
      <c r="N20" s="57">
        <v>0</v>
      </c>
      <c r="O20" s="103"/>
    </row>
    <row r="21" spans="1:15" ht="33.75">
      <c r="A21" s="106"/>
      <c r="B21" s="109"/>
      <c r="C21" s="103"/>
      <c r="D21" s="44" t="s">
        <v>1</v>
      </c>
      <c r="E21" s="57">
        <f t="shared" ref="E21:E23" si="6">F21+G21+L21+M21+N21</f>
        <v>0</v>
      </c>
      <c r="F21" s="57">
        <v>0</v>
      </c>
      <c r="G21" s="104">
        <v>0</v>
      </c>
      <c r="H21" s="104"/>
      <c r="I21" s="104"/>
      <c r="J21" s="104"/>
      <c r="K21" s="104"/>
      <c r="L21" s="57">
        <v>0</v>
      </c>
      <c r="M21" s="57">
        <v>0</v>
      </c>
      <c r="N21" s="57">
        <v>0</v>
      </c>
      <c r="O21" s="103"/>
    </row>
    <row r="22" spans="1:15" ht="33.75">
      <c r="A22" s="106"/>
      <c r="B22" s="109"/>
      <c r="C22" s="103"/>
      <c r="D22" s="44" t="s">
        <v>22</v>
      </c>
      <c r="E22" s="57">
        <f t="shared" si="6"/>
        <v>143586.633</v>
      </c>
      <c r="F22" s="57">
        <v>21793.628000000001</v>
      </c>
      <c r="G22" s="104">
        <v>40954.673999999999</v>
      </c>
      <c r="H22" s="104"/>
      <c r="I22" s="104"/>
      <c r="J22" s="104"/>
      <c r="K22" s="104"/>
      <c r="L22" s="57">
        <v>31052.776999999998</v>
      </c>
      <c r="M22" s="57">
        <v>24892.776999999998</v>
      </c>
      <c r="N22" s="57">
        <v>24892.776999999998</v>
      </c>
      <c r="O22" s="103"/>
    </row>
    <row r="23" spans="1:15" ht="22.5">
      <c r="A23" s="106"/>
      <c r="B23" s="109"/>
      <c r="C23" s="103"/>
      <c r="D23" s="44" t="s">
        <v>2</v>
      </c>
      <c r="E23" s="57">
        <f t="shared" si="6"/>
        <v>0</v>
      </c>
      <c r="F23" s="57">
        <v>0</v>
      </c>
      <c r="G23" s="104">
        <v>0</v>
      </c>
      <c r="H23" s="104"/>
      <c r="I23" s="104"/>
      <c r="J23" s="104"/>
      <c r="K23" s="104"/>
      <c r="L23" s="57">
        <v>0</v>
      </c>
      <c r="M23" s="57">
        <v>0</v>
      </c>
      <c r="N23" s="57">
        <v>0</v>
      </c>
      <c r="O23" s="103"/>
    </row>
    <row r="24" spans="1:15">
      <c r="A24" s="106" t="s">
        <v>14</v>
      </c>
      <c r="B24" s="109" t="s">
        <v>78</v>
      </c>
      <c r="C24" s="103"/>
      <c r="D24" s="44" t="s">
        <v>21</v>
      </c>
      <c r="E24" s="57">
        <f>E25+E26+E27+E28</f>
        <v>143586.633</v>
      </c>
      <c r="F24" s="57">
        <f>F25+F26+F27+F28</f>
        <v>21793.628000000001</v>
      </c>
      <c r="G24" s="104">
        <f>G25+G26+G27+G28</f>
        <v>40954.673999999999</v>
      </c>
      <c r="H24" s="104"/>
      <c r="I24" s="104"/>
      <c r="J24" s="104"/>
      <c r="K24" s="104"/>
      <c r="L24" s="57">
        <f t="shared" ref="L24:N24" si="7">L25+L26+L27+L28</f>
        <v>31052.776999999998</v>
      </c>
      <c r="M24" s="57">
        <f t="shared" si="7"/>
        <v>24892.776999999998</v>
      </c>
      <c r="N24" s="57">
        <f t="shared" si="7"/>
        <v>24892.776999999998</v>
      </c>
      <c r="O24" s="103"/>
    </row>
    <row r="25" spans="1:15" ht="33.75">
      <c r="A25" s="106"/>
      <c r="B25" s="109"/>
      <c r="C25" s="103"/>
      <c r="D25" s="44" t="s">
        <v>28</v>
      </c>
      <c r="E25" s="57">
        <f>F25+G25+L25+M25+N25</f>
        <v>0</v>
      </c>
      <c r="F25" s="57">
        <v>0</v>
      </c>
      <c r="G25" s="104">
        <v>0</v>
      </c>
      <c r="H25" s="104"/>
      <c r="I25" s="104"/>
      <c r="J25" s="104"/>
      <c r="K25" s="104"/>
      <c r="L25" s="57">
        <v>0</v>
      </c>
      <c r="M25" s="57">
        <v>0</v>
      </c>
      <c r="N25" s="57">
        <v>0</v>
      </c>
      <c r="O25" s="103"/>
    </row>
    <row r="26" spans="1:15" ht="33.75">
      <c r="A26" s="106"/>
      <c r="B26" s="109"/>
      <c r="C26" s="103"/>
      <c r="D26" s="44" t="s">
        <v>1</v>
      </c>
      <c r="E26" s="57">
        <f t="shared" ref="E26:E28" si="8">F26+G26+L26+M26+N26</f>
        <v>0</v>
      </c>
      <c r="F26" s="57">
        <v>0</v>
      </c>
      <c r="G26" s="104">
        <v>0</v>
      </c>
      <c r="H26" s="104"/>
      <c r="I26" s="104"/>
      <c r="J26" s="104"/>
      <c r="K26" s="104"/>
      <c r="L26" s="57">
        <v>0</v>
      </c>
      <c r="M26" s="57">
        <v>0</v>
      </c>
      <c r="N26" s="57">
        <v>0</v>
      </c>
      <c r="O26" s="103"/>
    </row>
    <row r="27" spans="1:15" ht="33.75">
      <c r="A27" s="106"/>
      <c r="B27" s="109"/>
      <c r="C27" s="103"/>
      <c r="D27" s="44" t="s">
        <v>22</v>
      </c>
      <c r="E27" s="57">
        <f t="shared" si="8"/>
        <v>143586.633</v>
      </c>
      <c r="F27" s="57">
        <v>21793.628000000001</v>
      </c>
      <c r="G27" s="104">
        <v>40954.673999999999</v>
      </c>
      <c r="H27" s="104"/>
      <c r="I27" s="104"/>
      <c r="J27" s="104"/>
      <c r="K27" s="104"/>
      <c r="L27" s="57">
        <v>31052.776999999998</v>
      </c>
      <c r="M27" s="57">
        <v>24892.776999999998</v>
      </c>
      <c r="N27" s="57">
        <v>24892.776999999998</v>
      </c>
      <c r="O27" s="103"/>
    </row>
    <row r="28" spans="1:15" ht="22.5">
      <c r="A28" s="106"/>
      <c r="B28" s="109"/>
      <c r="C28" s="103"/>
      <c r="D28" s="44" t="s">
        <v>2</v>
      </c>
      <c r="E28" s="57">
        <f t="shared" si="8"/>
        <v>0</v>
      </c>
      <c r="F28" s="57">
        <v>0</v>
      </c>
      <c r="G28" s="104">
        <v>0</v>
      </c>
      <c r="H28" s="104"/>
      <c r="I28" s="104"/>
      <c r="J28" s="104"/>
      <c r="K28" s="104"/>
      <c r="L28" s="57">
        <v>0</v>
      </c>
      <c r="M28" s="57">
        <v>0</v>
      </c>
      <c r="N28" s="57">
        <v>0</v>
      </c>
      <c r="O28" s="103"/>
    </row>
    <row r="29" spans="1:15" ht="15" customHeight="1">
      <c r="A29" s="106"/>
      <c r="B29" s="105" t="s">
        <v>221</v>
      </c>
      <c r="C29" s="106"/>
      <c r="D29" s="106"/>
      <c r="E29" s="107" t="s">
        <v>67</v>
      </c>
      <c r="F29" s="107" t="s">
        <v>68</v>
      </c>
      <c r="G29" s="107" t="s">
        <v>4</v>
      </c>
      <c r="H29" s="108" t="s">
        <v>289</v>
      </c>
      <c r="I29" s="108"/>
      <c r="J29" s="108"/>
      <c r="K29" s="108"/>
      <c r="L29" s="107" t="s">
        <v>3</v>
      </c>
      <c r="M29" s="107" t="s">
        <v>69</v>
      </c>
      <c r="N29" s="107" t="s">
        <v>70</v>
      </c>
      <c r="O29" s="44"/>
    </row>
    <row r="30" spans="1:15" ht="22.5">
      <c r="A30" s="106"/>
      <c r="B30" s="105"/>
      <c r="C30" s="106"/>
      <c r="D30" s="106"/>
      <c r="E30" s="107"/>
      <c r="F30" s="107"/>
      <c r="G30" s="107"/>
      <c r="H30" s="41" t="s">
        <v>285</v>
      </c>
      <c r="I30" s="41" t="s">
        <v>286</v>
      </c>
      <c r="J30" s="41" t="s">
        <v>287</v>
      </c>
      <c r="K30" s="41" t="s">
        <v>288</v>
      </c>
      <c r="L30" s="107"/>
      <c r="M30" s="107"/>
      <c r="N30" s="107"/>
      <c r="O30" s="44"/>
    </row>
    <row r="31" spans="1:15">
      <c r="A31" s="106"/>
      <c r="B31" s="105"/>
      <c r="C31" s="106"/>
      <c r="D31" s="106"/>
      <c r="E31" s="42">
        <v>10</v>
      </c>
      <c r="F31" s="42">
        <v>2</v>
      </c>
      <c r="G31" s="42">
        <v>2</v>
      </c>
      <c r="H31" s="42">
        <v>2</v>
      </c>
      <c r="I31" s="42">
        <v>2</v>
      </c>
      <c r="J31" s="42">
        <v>2</v>
      </c>
      <c r="K31" s="42">
        <v>2</v>
      </c>
      <c r="L31" s="42">
        <v>2</v>
      </c>
      <c r="M31" s="42">
        <v>2</v>
      </c>
      <c r="N31" s="42">
        <v>2</v>
      </c>
      <c r="O31" s="44"/>
    </row>
    <row r="32" spans="1:15">
      <c r="A32" s="106" t="s">
        <v>15</v>
      </c>
      <c r="B32" s="109" t="s">
        <v>79</v>
      </c>
      <c r="C32" s="103"/>
      <c r="D32" s="44" t="s">
        <v>21</v>
      </c>
      <c r="E32" s="57">
        <v>0</v>
      </c>
      <c r="F32" s="57">
        <v>0</v>
      </c>
      <c r="G32" s="104">
        <v>0</v>
      </c>
      <c r="H32" s="104"/>
      <c r="I32" s="104"/>
      <c r="J32" s="104"/>
      <c r="K32" s="104"/>
      <c r="L32" s="57">
        <v>0</v>
      </c>
      <c r="M32" s="57">
        <v>0</v>
      </c>
      <c r="N32" s="57">
        <v>0</v>
      </c>
      <c r="O32" s="103"/>
    </row>
    <row r="33" spans="1:15" ht="33.75">
      <c r="A33" s="106"/>
      <c r="B33" s="109"/>
      <c r="C33" s="103"/>
      <c r="D33" s="44" t="s">
        <v>28</v>
      </c>
      <c r="E33" s="57">
        <v>0</v>
      </c>
      <c r="F33" s="57">
        <v>0</v>
      </c>
      <c r="G33" s="104">
        <v>0</v>
      </c>
      <c r="H33" s="104"/>
      <c r="I33" s="104"/>
      <c r="J33" s="104"/>
      <c r="K33" s="104"/>
      <c r="L33" s="57">
        <v>0</v>
      </c>
      <c r="M33" s="57">
        <v>0</v>
      </c>
      <c r="N33" s="57">
        <v>0</v>
      </c>
      <c r="O33" s="103"/>
    </row>
    <row r="34" spans="1:15" ht="33.75">
      <c r="A34" s="106"/>
      <c r="B34" s="109"/>
      <c r="C34" s="103"/>
      <c r="D34" s="44" t="s">
        <v>1</v>
      </c>
      <c r="E34" s="57">
        <v>0</v>
      </c>
      <c r="F34" s="57">
        <v>0</v>
      </c>
      <c r="G34" s="104">
        <v>0</v>
      </c>
      <c r="H34" s="104"/>
      <c r="I34" s="104"/>
      <c r="J34" s="104"/>
      <c r="K34" s="104"/>
      <c r="L34" s="57">
        <v>0</v>
      </c>
      <c r="M34" s="57">
        <v>0</v>
      </c>
      <c r="N34" s="57">
        <v>0</v>
      </c>
      <c r="O34" s="103"/>
    </row>
    <row r="35" spans="1:15" ht="33.75">
      <c r="A35" s="106"/>
      <c r="B35" s="109"/>
      <c r="C35" s="103"/>
      <c r="D35" s="44" t="s">
        <v>22</v>
      </c>
      <c r="E35" s="57">
        <v>0</v>
      </c>
      <c r="F35" s="57">
        <v>0</v>
      </c>
      <c r="G35" s="104">
        <v>0</v>
      </c>
      <c r="H35" s="104"/>
      <c r="I35" s="104"/>
      <c r="J35" s="104"/>
      <c r="K35" s="104"/>
      <c r="L35" s="57">
        <v>0</v>
      </c>
      <c r="M35" s="57">
        <v>0</v>
      </c>
      <c r="N35" s="57">
        <v>0</v>
      </c>
      <c r="O35" s="103"/>
    </row>
    <row r="36" spans="1:15" ht="22.5">
      <c r="A36" s="106"/>
      <c r="B36" s="109"/>
      <c r="C36" s="103"/>
      <c r="D36" s="44" t="s">
        <v>2</v>
      </c>
      <c r="E36" s="57">
        <v>0</v>
      </c>
      <c r="F36" s="57">
        <v>0</v>
      </c>
      <c r="G36" s="104">
        <v>0</v>
      </c>
      <c r="H36" s="104"/>
      <c r="I36" s="104"/>
      <c r="J36" s="104"/>
      <c r="K36" s="104"/>
      <c r="L36" s="57">
        <v>0</v>
      </c>
      <c r="M36" s="57">
        <v>0</v>
      </c>
      <c r="N36" s="57">
        <v>0</v>
      </c>
      <c r="O36" s="103"/>
    </row>
    <row r="37" spans="1:15" ht="15" customHeight="1">
      <c r="A37" s="106"/>
      <c r="B37" s="105" t="s">
        <v>240</v>
      </c>
      <c r="C37" s="106"/>
      <c r="D37" s="106"/>
      <c r="E37" s="107" t="s">
        <v>67</v>
      </c>
      <c r="F37" s="107" t="s">
        <v>68</v>
      </c>
      <c r="G37" s="107" t="s">
        <v>4</v>
      </c>
      <c r="H37" s="108" t="s">
        <v>289</v>
      </c>
      <c r="I37" s="108"/>
      <c r="J37" s="108"/>
      <c r="K37" s="108"/>
      <c r="L37" s="107" t="s">
        <v>3</v>
      </c>
      <c r="M37" s="107" t="s">
        <v>69</v>
      </c>
      <c r="N37" s="107" t="s">
        <v>70</v>
      </c>
      <c r="O37" s="44"/>
    </row>
    <row r="38" spans="1:15" ht="22.5">
      <c r="A38" s="106"/>
      <c r="B38" s="105"/>
      <c r="C38" s="106"/>
      <c r="D38" s="106"/>
      <c r="E38" s="107"/>
      <c r="F38" s="107"/>
      <c r="G38" s="107"/>
      <c r="H38" s="41" t="s">
        <v>285</v>
      </c>
      <c r="I38" s="41" t="s">
        <v>286</v>
      </c>
      <c r="J38" s="41" t="s">
        <v>287</v>
      </c>
      <c r="K38" s="41" t="s">
        <v>288</v>
      </c>
      <c r="L38" s="107"/>
      <c r="M38" s="107"/>
      <c r="N38" s="107"/>
      <c r="O38" s="44"/>
    </row>
    <row r="39" spans="1:15">
      <c r="A39" s="106"/>
      <c r="B39" s="105"/>
      <c r="C39" s="106"/>
      <c r="D39" s="106"/>
      <c r="E39" s="42">
        <v>0</v>
      </c>
      <c r="F39" s="42">
        <v>0</v>
      </c>
      <c r="G39" s="42">
        <v>0</v>
      </c>
      <c r="H39" s="42">
        <v>0</v>
      </c>
      <c r="I39" s="42">
        <v>0</v>
      </c>
      <c r="J39" s="42">
        <v>0</v>
      </c>
      <c r="K39" s="42">
        <v>0</v>
      </c>
      <c r="L39" s="42">
        <v>0</v>
      </c>
      <c r="M39" s="42">
        <v>0</v>
      </c>
      <c r="N39" s="42">
        <v>0</v>
      </c>
      <c r="O39" s="44"/>
    </row>
    <row r="40" spans="1:15">
      <c r="A40" s="106" t="s">
        <v>16</v>
      </c>
      <c r="B40" s="109" t="s">
        <v>80</v>
      </c>
      <c r="C40" s="103"/>
      <c r="D40" s="44" t="s">
        <v>21</v>
      </c>
      <c r="E40" s="57">
        <v>0</v>
      </c>
      <c r="F40" s="57">
        <v>0</v>
      </c>
      <c r="G40" s="104">
        <v>0</v>
      </c>
      <c r="H40" s="104"/>
      <c r="I40" s="104"/>
      <c r="J40" s="104"/>
      <c r="K40" s="104"/>
      <c r="L40" s="57">
        <v>0</v>
      </c>
      <c r="M40" s="57">
        <v>0</v>
      </c>
      <c r="N40" s="57">
        <v>0</v>
      </c>
      <c r="O40" s="103"/>
    </row>
    <row r="41" spans="1:15" ht="33.75">
      <c r="A41" s="106"/>
      <c r="B41" s="109"/>
      <c r="C41" s="103"/>
      <c r="D41" s="44" t="s">
        <v>28</v>
      </c>
      <c r="E41" s="57">
        <v>0</v>
      </c>
      <c r="F41" s="57">
        <v>0</v>
      </c>
      <c r="G41" s="104">
        <v>0</v>
      </c>
      <c r="H41" s="104"/>
      <c r="I41" s="104"/>
      <c r="J41" s="104"/>
      <c r="K41" s="104"/>
      <c r="L41" s="57">
        <v>0</v>
      </c>
      <c r="M41" s="57">
        <v>0</v>
      </c>
      <c r="N41" s="57">
        <v>0</v>
      </c>
      <c r="O41" s="103"/>
    </row>
    <row r="42" spans="1:15" ht="33.75">
      <c r="A42" s="106"/>
      <c r="B42" s="109"/>
      <c r="C42" s="103"/>
      <c r="D42" s="44" t="s">
        <v>1</v>
      </c>
      <c r="E42" s="57">
        <v>0</v>
      </c>
      <c r="F42" s="57">
        <v>0</v>
      </c>
      <c r="G42" s="104">
        <v>0</v>
      </c>
      <c r="H42" s="104"/>
      <c r="I42" s="104"/>
      <c r="J42" s="104"/>
      <c r="K42" s="104"/>
      <c r="L42" s="57">
        <v>0</v>
      </c>
      <c r="M42" s="57">
        <v>0</v>
      </c>
      <c r="N42" s="57">
        <v>0</v>
      </c>
      <c r="O42" s="103"/>
    </row>
    <row r="43" spans="1:15" ht="33.75">
      <c r="A43" s="106"/>
      <c r="B43" s="109"/>
      <c r="C43" s="103"/>
      <c r="D43" s="44" t="s">
        <v>22</v>
      </c>
      <c r="E43" s="57">
        <v>0</v>
      </c>
      <c r="F43" s="57">
        <v>0</v>
      </c>
      <c r="G43" s="104">
        <v>0</v>
      </c>
      <c r="H43" s="104"/>
      <c r="I43" s="104"/>
      <c r="J43" s="104"/>
      <c r="K43" s="104"/>
      <c r="L43" s="57">
        <v>0</v>
      </c>
      <c r="M43" s="57">
        <v>0</v>
      </c>
      <c r="N43" s="57">
        <v>0</v>
      </c>
      <c r="O43" s="103"/>
    </row>
    <row r="44" spans="1:15" ht="22.5">
      <c r="A44" s="106"/>
      <c r="B44" s="109"/>
      <c r="C44" s="103"/>
      <c r="D44" s="44" t="s">
        <v>2</v>
      </c>
      <c r="E44" s="57">
        <v>0</v>
      </c>
      <c r="F44" s="57">
        <v>0</v>
      </c>
      <c r="G44" s="104">
        <v>0</v>
      </c>
      <c r="H44" s="104"/>
      <c r="I44" s="104"/>
      <c r="J44" s="104"/>
      <c r="K44" s="104"/>
      <c r="L44" s="57">
        <v>0</v>
      </c>
      <c r="M44" s="57">
        <v>0</v>
      </c>
      <c r="N44" s="57">
        <v>0</v>
      </c>
      <c r="O44" s="103"/>
    </row>
    <row r="45" spans="1:15" ht="15" customHeight="1">
      <c r="A45" s="106"/>
      <c r="B45" s="105" t="s">
        <v>367</v>
      </c>
      <c r="C45" s="106"/>
      <c r="D45" s="106"/>
      <c r="E45" s="107" t="s">
        <v>67</v>
      </c>
      <c r="F45" s="107" t="s">
        <v>68</v>
      </c>
      <c r="G45" s="107" t="s">
        <v>4</v>
      </c>
      <c r="H45" s="108" t="s">
        <v>289</v>
      </c>
      <c r="I45" s="108"/>
      <c r="J45" s="108"/>
      <c r="K45" s="108"/>
      <c r="L45" s="107" t="s">
        <v>3</v>
      </c>
      <c r="M45" s="107" t="s">
        <v>69</v>
      </c>
      <c r="N45" s="107" t="s">
        <v>70</v>
      </c>
      <c r="O45" s="44"/>
    </row>
    <row r="46" spans="1:15" ht="22.5">
      <c r="A46" s="106"/>
      <c r="B46" s="105"/>
      <c r="C46" s="106"/>
      <c r="D46" s="106"/>
      <c r="E46" s="107"/>
      <c r="F46" s="107"/>
      <c r="G46" s="107"/>
      <c r="H46" s="41" t="s">
        <v>285</v>
      </c>
      <c r="I46" s="41" t="s">
        <v>286</v>
      </c>
      <c r="J46" s="41" t="s">
        <v>287</v>
      </c>
      <c r="K46" s="41" t="s">
        <v>288</v>
      </c>
      <c r="L46" s="107"/>
      <c r="M46" s="107"/>
      <c r="N46" s="107"/>
      <c r="O46" s="44"/>
    </row>
    <row r="47" spans="1:15">
      <c r="A47" s="106"/>
      <c r="B47" s="105"/>
      <c r="C47" s="106"/>
      <c r="D47" s="106"/>
      <c r="E47" s="42">
        <v>0</v>
      </c>
      <c r="F47" s="42">
        <v>0</v>
      </c>
      <c r="G47" s="42">
        <v>0</v>
      </c>
      <c r="H47" s="42">
        <v>0</v>
      </c>
      <c r="I47" s="42">
        <v>0</v>
      </c>
      <c r="J47" s="42">
        <v>0</v>
      </c>
      <c r="K47" s="42">
        <v>0</v>
      </c>
      <c r="L47" s="42">
        <v>0</v>
      </c>
      <c r="M47" s="42">
        <v>0</v>
      </c>
      <c r="N47" s="42">
        <v>0</v>
      </c>
      <c r="O47" s="44"/>
    </row>
    <row r="48" spans="1:15">
      <c r="A48" s="106" t="s">
        <v>17</v>
      </c>
      <c r="B48" s="109" t="s">
        <v>84</v>
      </c>
      <c r="C48" s="103"/>
      <c r="D48" s="44" t="s">
        <v>21</v>
      </c>
      <c r="E48" s="57">
        <v>0</v>
      </c>
      <c r="F48" s="57">
        <v>0</v>
      </c>
      <c r="G48" s="104">
        <v>0</v>
      </c>
      <c r="H48" s="104"/>
      <c r="I48" s="104"/>
      <c r="J48" s="104"/>
      <c r="K48" s="104"/>
      <c r="L48" s="57">
        <v>0</v>
      </c>
      <c r="M48" s="57">
        <v>0</v>
      </c>
      <c r="N48" s="57">
        <v>0</v>
      </c>
      <c r="O48" s="103"/>
    </row>
    <row r="49" spans="1:15" ht="33.75">
      <c r="A49" s="106"/>
      <c r="B49" s="109"/>
      <c r="C49" s="103"/>
      <c r="D49" s="44" t="s">
        <v>28</v>
      </c>
      <c r="E49" s="57">
        <v>0</v>
      </c>
      <c r="F49" s="57">
        <v>0</v>
      </c>
      <c r="G49" s="104">
        <v>0</v>
      </c>
      <c r="H49" s="104"/>
      <c r="I49" s="104"/>
      <c r="J49" s="104"/>
      <c r="K49" s="104"/>
      <c r="L49" s="57">
        <v>0</v>
      </c>
      <c r="M49" s="57">
        <v>0</v>
      </c>
      <c r="N49" s="57">
        <v>0</v>
      </c>
      <c r="O49" s="103"/>
    </row>
    <row r="50" spans="1:15" ht="33.75">
      <c r="A50" s="106"/>
      <c r="B50" s="109"/>
      <c r="C50" s="103"/>
      <c r="D50" s="44" t="s">
        <v>1</v>
      </c>
      <c r="E50" s="57">
        <v>0</v>
      </c>
      <c r="F50" s="57">
        <v>0</v>
      </c>
      <c r="G50" s="104">
        <v>0</v>
      </c>
      <c r="H50" s="104"/>
      <c r="I50" s="104"/>
      <c r="J50" s="104"/>
      <c r="K50" s="104"/>
      <c r="L50" s="57">
        <v>0</v>
      </c>
      <c r="M50" s="57">
        <v>0</v>
      </c>
      <c r="N50" s="57">
        <v>0</v>
      </c>
      <c r="O50" s="103"/>
    </row>
    <row r="51" spans="1:15" ht="33.75">
      <c r="A51" s="106"/>
      <c r="B51" s="109"/>
      <c r="C51" s="103"/>
      <c r="D51" s="44" t="s">
        <v>22</v>
      </c>
      <c r="E51" s="57">
        <v>0</v>
      </c>
      <c r="F51" s="57">
        <v>0</v>
      </c>
      <c r="G51" s="104">
        <v>0</v>
      </c>
      <c r="H51" s="104"/>
      <c r="I51" s="104"/>
      <c r="J51" s="104"/>
      <c r="K51" s="104"/>
      <c r="L51" s="57">
        <v>0</v>
      </c>
      <c r="M51" s="57">
        <v>0</v>
      </c>
      <c r="N51" s="57">
        <v>0</v>
      </c>
      <c r="O51" s="103"/>
    </row>
    <row r="52" spans="1:15" ht="22.5">
      <c r="A52" s="106"/>
      <c r="B52" s="109"/>
      <c r="C52" s="103"/>
      <c r="D52" s="44" t="s">
        <v>2</v>
      </c>
      <c r="E52" s="57">
        <v>0</v>
      </c>
      <c r="F52" s="57">
        <v>0</v>
      </c>
      <c r="G52" s="104">
        <v>0</v>
      </c>
      <c r="H52" s="104"/>
      <c r="I52" s="104"/>
      <c r="J52" s="104"/>
      <c r="K52" s="104"/>
      <c r="L52" s="57">
        <v>0</v>
      </c>
      <c r="M52" s="57">
        <v>0</v>
      </c>
      <c r="N52" s="57">
        <v>0</v>
      </c>
      <c r="O52" s="103"/>
    </row>
    <row r="53" spans="1:15" ht="15" customHeight="1">
      <c r="A53" s="106"/>
      <c r="B53" s="105" t="s">
        <v>367</v>
      </c>
      <c r="C53" s="106"/>
      <c r="D53" s="106"/>
      <c r="E53" s="107" t="s">
        <v>67</v>
      </c>
      <c r="F53" s="107" t="s">
        <v>68</v>
      </c>
      <c r="G53" s="107" t="s">
        <v>4</v>
      </c>
      <c r="H53" s="108" t="s">
        <v>289</v>
      </c>
      <c r="I53" s="108"/>
      <c r="J53" s="108"/>
      <c r="K53" s="108"/>
      <c r="L53" s="107" t="s">
        <v>3</v>
      </c>
      <c r="M53" s="107" t="s">
        <v>69</v>
      </c>
      <c r="N53" s="107" t="s">
        <v>70</v>
      </c>
      <c r="O53" s="44"/>
    </row>
    <row r="54" spans="1:15" ht="22.5">
      <c r="A54" s="106"/>
      <c r="B54" s="105"/>
      <c r="C54" s="106"/>
      <c r="D54" s="106"/>
      <c r="E54" s="107"/>
      <c r="F54" s="107"/>
      <c r="G54" s="107"/>
      <c r="H54" s="41" t="s">
        <v>285</v>
      </c>
      <c r="I54" s="41" t="s">
        <v>286</v>
      </c>
      <c r="J54" s="41" t="s">
        <v>287</v>
      </c>
      <c r="K54" s="41" t="s">
        <v>288</v>
      </c>
      <c r="L54" s="107"/>
      <c r="M54" s="107"/>
      <c r="N54" s="107"/>
      <c r="O54" s="44"/>
    </row>
    <row r="55" spans="1:15">
      <c r="A55" s="106"/>
      <c r="B55" s="105"/>
      <c r="C55" s="106"/>
      <c r="D55" s="106"/>
      <c r="E55" s="42">
        <v>0</v>
      </c>
      <c r="F55" s="42">
        <v>0</v>
      </c>
      <c r="G55" s="42">
        <v>0</v>
      </c>
      <c r="H55" s="42">
        <v>0</v>
      </c>
      <c r="I55" s="42">
        <v>0</v>
      </c>
      <c r="J55" s="42">
        <v>0</v>
      </c>
      <c r="K55" s="42">
        <v>0</v>
      </c>
      <c r="L55" s="42">
        <v>0</v>
      </c>
      <c r="M55" s="42">
        <v>0</v>
      </c>
      <c r="N55" s="42">
        <v>0</v>
      </c>
      <c r="O55" s="44"/>
    </row>
    <row r="56" spans="1:15">
      <c r="A56" s="106" t="s">
        <v>18</v>
      </c>
      <c r="B56" s="149" t="s">
        <v>85</v>
      </c>
      <c r="C56" s="103"/>
      <c r="D56" s="44" t="s">
        <v>21</v>
      </c>
      <c r="E56" s="57">
        <v>0</v>
      </c>
      <c r="F56" s="57">
        <v>0</v>
      </c>
      <c r="G56" s="104">
        <v>0</v>
      </c>
      <c r="H56" s="104"/>
      <c r="I56" s="104"/>
      <c r="J56" s="104"/>
      <c r="K56" s="104"/>
      <c r="L56" s="57">
        <v>0</v>
      </c>
      <c r="M56" s="57">
        <v>0</v>
      </c>
      <c r="N56" s="57">
        <v>0</v>
      </c>
      <c r="O56" s="103"/>
    </row>
    <row r="57" spans="1:15" ht="33.75">
      <c r="A57" s="106"/>
      <c r="B57" s="150"/>
      <c r="C57" s="103"/>
      <c r="D57" s="44" t="s">
        <v>28</v>
      </c>
      <c r="E57" s="57">
        <v>0</v>
      </c>
      <c r="F57" s="57">
        <v>0</v>
      </c>
      <c r="G57" s="104">
        <v>0</v>
      </c>
      <c r="H57" s="104"/>
      <c r="I57" s="104"/>
      <c r="J57" s="104"/>
      <c r="K57" s="104"/>
      <c r="L57" s="57">
        <v>0</v>
      </c>
      <c r="M57" s="57">
        <v>0</v>
      </c>
      <c r="N57" s="57">
        <v>0</v>
      </c>
      <c r="O57" s="103"/>
    </row>
    <row r="58" spans="1:15" ht="33.75">
      <c r="A58" s="106"/>
      <c r="B58" s="150"/>
      <c r="C58" s="103"/>
      <c r="D58" s="44" t="s">
        <v>1</v>
      </c>
      <c r="E58" s="57">
        <v>0</v>
      </c>
      <c r="F58" s="57">
        <v>0</v>
      </c>
      <c r="G58" s="104">
        <v>0</v>
      </c>
      <c r="H58" s="104"/>
      <c r="I58" s="104"/>
      <c r="J58" s="104"/>
      <c r="K58" s="104"/>
      <c r="L58" s="57">
        <v>0</v>
      </c>
      <c r="M58" s="57">
        <v>0</v>
      </c>
      <c r="N58" s="57">
        <v>0</v>
      </c>
      <c r="O58" s="103"/>
    </row>
    <row r="59" spans="1:15" ht="33.75">
      <c r="A59" s="106"/>
      <c r="B59" s="150"/>
      <c r="C59" s="103"/>
      <c r="D59" s="44" t="s">
        <v>22</v>
      </c>
      <c r="E59" s="57">
        <v>0</v>
      </c>
      <c r="F59" s="57">
        <v>0</v>
      </c>
      <c r="G59" s="104">
        <v>0</v>
      </c>
      <c r="H59" s="104"/>
      <c r="I59" s="104"/>
      <c r="J59" s="104"/>
      <c r="K59" s="104"/>
      <c r="L59" s="57">
        <v>0</v>
      </c>
      <c r="M59" s="57">
        <v>0</v>
      </c>
      <c r="N59" s="57">
        <v>0</v>
      </c>
      <c r="O59" s="103"/>
    </row>
    <row r="60" spans="1:15" ht="22.5">
      <c r="A60" s="106"/>
      <c r="B60" s="151"/>
      <c r="C60" s="103"/>
      <c r="D60" s="44" t="s">
        <v>2</v>
      </c>
      <c r="E60" s="57">
        <v>0</v>
      </c>
      <c r="F60" s="57">
        <v>0</v>
      </c>
      <c r="G60" s="104">
        <v>0</v>
      </c>
      <c r="H60" s="104"/>
      <c r="I60" s="104"/>
      <c r="J60" s="104"/>
      <c r="K60" s="104"/>
      <c r="L60" s="57">
        <v>0</v>
      </c>
      <c r="M60" s="57">
        <v>0</v>
      </c>
      <c r="N60" s="57">
        <v>0</v>
      </c>
      <c r="O60" s="103"/>
    </row>
    <row r="61" spans="1:15" ht="15" customHeight="1">
      <c r="A61" s="106"/>
      <c r="B61" s="105" t="s">
        <v>367</v>
      </c>
      <c r="C61" s="106"/>
      <c r="D61" s="106"/>
      <c r="E61" s="107" t="s">
        <v>67</v>
      </c>
      <c r="F61" s="107" t="s">
        <v>68</v>
      </c>
      <c r="G61" s="107" t="s">
        <v>4</v>
      </c>
      <c r="H61" s="108" t="s">
        <v>289</v>
      </c>
      <c r="I61" s="108"/>
      <c r="J61" s="108"/>
      <c r="K61" s="108"/>
      <c r="L61" s="107" t="s">
        <v>3</v>
      </c>
      <c r="M61" s="107" t="s">
        <v>69</v>
      </c>
      <c r="N61" s="107" t="s">
        <v>70</v>
      </c>
      <c r="O61" s="44"/>
    </row>
    <row r="62" spans="1:15" ht="22.5">
      <c r="A62" s="106"/>
      <c r="B62" s="105"/>
      <c r="C62" s="106"/>
      <c r="D62" s="106"/>
      <c r="E62" s="107"/>
      <c r="F62" s="107"/>
      <c r="G62" s="107"/>
      <c r="H62" s="41" t="s">
        <v>285</v>
      </c>
      <c r="I62" s="41" t="s">
        <v>286</v>
      </c>
      <c r="J62" s="41" t="s">
        <v>287</v>
      </c>
      <c r="K62" s="41" t="s">
        <v>288</v>
      </c>
      <c r="L62" s="107"/>
      <c r="M62" s="107"/>
      <c r="N62" s="107"/>
      <c r="O62" s="44"/>
    </row>
    <row r="63" spans="1:15">
      <c r="A63" s="106"/>
      <c r="B63" s="105"/>
      <c r="C63" s="106"/>
      <c r="D63" s="106"/>
      <c r="E63" s="42">
        <v>0</v>
      </c>
      <c r="F63" s="42">
        <v>0</v>
      </c>
      <c r="G63" s="42">
        <v>0</v>
      </c>
      <c r="H63" s="42">
        <v>0</v>
      </c>
      <c r="I63" s="42">
        <v>0</v>
      </c>
      <c r="J63" s="42">
        <v>0</v>
      </c>
      <c r="K63" s="42">
        <v>0</v>
      </c>
      <c r="L63" s="42">
        <v>0</v>
      </c>
      <c r="M63" s="42">
        <v>0</v>
      </c>
      <c r="N63" s="42">
        <v>0</v>
      </c>
      <c r="O63" s="44"/>
    </row>
    <row r="64" spans="1:15">
      <c r="A64" s="146"/>
      <c r="B64" s="155" t="s">
        <v>410</v>
      </c>
      <c r="C64" s="69"/>
      <c r="D64" s="72" t="s">
        <v>21</v>
      </c>
      <c r="E64" s="57">
        <f>G64</f>
        <v>669000</v>
      </c>
      <c r="F64" s="57">
        <v>0</v>
      </c>
      <c r="G64" s="104">
        <f>G65</f>
        <v>669000</v>
      </c>
      <c r="H64" s="104"/>
      <c r="I64" s="104"/>
      <c r="J64" s="104"/>
      <c r="K64" s="104"/>
      <c r="L64" s="57">
        <v>0</v>
      </c>
      <c r="M64" s="57">
        <v>0</v>
      </c>
      <c r="N64" s="57">
        <v>0</v>
      </c>
      <c r="O64" s="72"/>
    </row>
    <row r="65" spans="1:15" ht="33.75">
      <c r="A65" s="147"/>
      <c r="B65" s="156"/>
      <c r="C65" s="69"/>
      <c r="D65" s="72" t="s">
        <v>28</v>
      </c>
      <c r="E65" s="57">
        <f>G65</f>
        <v>669000</v>
      </c>
      <c r="F65" s="57">
        <v>0</v>
      </c>
      <c r="G65" s="104">
        <v>669000</v>
      </c>
      <c r="H65" s="104"/>
      <c r="I65" s="104"/>
      <c r="J65" s="104"/>
      <c r="K65" s="104"/>
      <c r="L65" s="57">
        <v>0</v>
      </c>
      <c r="M65" s="57">
        <v>0</v>
      </c>
      <c r="N65" s="57">
        <v>0</v>
      </c>
      <c r="O65" s="72"/>
    </row>
    <row r="66" spans="1:15" ht="33.75">
      <c r="A66" s="147"/>
      <c r="B66" s="156"/>
      <c r="C66" s="69"/>
      <c r="D66" s="72" t="s">
        <v>1</v>
      </c>
      <c r="E66" s="57">
        <v>0</v>
      </c>
      <c r="F66" s="57">
        <v>0</v>
      </c>
      <c r="G66" s="104">
        <v>0</v>
      </c>
      <c r="H66" s="104"/>
      <c r="I66" s="104"/>
      <c r="J66" s="104"/>
      <c r="K66" s="104"/>
      <c r="L66" s="57">
        <v>0</v>
      </c>
      <c r="M66" s="57">
        <v>0</v>
      </c>
      <c r="N66" s="57">
        <v>0</v>
      </c>
      <c r="O66" s="72"/>
    </row>
    <row r="67" spans="1:15" ht="33.75">
      <c r="A67" s="147"/>
      <c r="B67" s="156"/>
      <c r="C67" s="69"/>
      <c r="D67" s="72" t="s">
        <v>22</v>
      </c>
      <c r="E67" s="57">
        <v>0</v>
      </c>
      <c r="F67" s="57">
        <v>0</v>
      </c>
      <c r="G67" s="104">
        <v>0</v>
      </c>
      <c r="H67" s="104"/>
      <c r="I67" s="104"/>
      <c r="J67" s="104"/>
      <c r="K67" s="104"/>
      <c r="L67" s="57">
        <v>0</v>
      </c>
      <c r="M67" s="57">
        <v>0</v>
      </c>
      <c r="N67" s="57">
        <v>0</v>
      </c>
      <c r="O67" s="72"/>
    </row>
    <row r="68" spans="1:15" ht="22.5">
      <c r="A68" s="147"/>
      <c r="B68" s="157"/>
      <c r="C68" s="69"/>
      <c r="D68" s="72" t="s">
        <v>2</v>
      </c>
      <c r="E68" s="57">
        <v>0</v>
      </c>
      <c r="F68" s="57">
        <v>0</v>
      </c>
      <c r="G68" s="104">
        <v>0</v>
      </c>
      <c r="H68" s="104"/>
      <c r="I68" s="104"/>
      <c r="J68" s="104"/>
      <c r="K68" s="104"/>
      <c r="L68" s="57">
        <v>0</v>
      </c>
      <c r="M68" s="57">
        <v>0</v>
      </c>
      <c r="N68" s="57">
        <v>0</v>
      </c>
      <c r="O68" s="72"/>
    </row>
    <row r="69" spans="1:15">
      <c r="A69" s="147"/>
      <c r="B69" s="155" t="s">
        <v>396</v>
      </c>
      <c r="C69" s="146"/>
      <c r="D69" s="110"/>
      <c r="E69" s="107" t="s">
        <v>67</v>
      </c>
      <c r="F69" s="107" t="s">
        <v>68</v>
      </c>
      <c r="G69" s="107" t="s">
        <v>4</v>
      </c>
      <c r="H69" s="108" t="s">
        <v>289</v>
      </c>
      <c r="I69" s="108"/>
      <c r="J69" s="108"/>
      <c r="K69" s="108"/>
      <c r="L69" s="107" t="s">
        <v>3</v>
      </c>
      <c r="M69" s="107" t="s">
        <v>69</v>
      </c>
      <c r="N69" s="107" t="s">
        <v>70</v>
      </c>
      <c r="O69" s="72"/>
    </row>
    <row r="70" spans="1:15" ht="22.5">
      <c r="A70" s="147"/>
      <c r="B70" s="156"/>
      <c r="C70" s="147"/>
      <c r="D70" s="111"/>
      <c r="E70" s="107"/>
      <c r="F70" s="107"/>
      <c r="G70" s="107"/>
      <c r="H70" s="70" t="s">
        <v>285</v>
      </c>
      <c r="I70" s="70" t="s">
        <v>286</v>
      </c>
      <c r="J70" s="70" t="s">
        <v>287</v>
      </c>
      <c r="K70" s="70" t="s">
        <v>288</v>
      </c>
      <c r="L70" s="107"/>
      <c r="M70" s="107"/>
      <c r="N70" s="107"/>
      <c r="O70" s="72"/>
    </row>
    <row r="71" spans="1:15" ht="33" customHeight="1">
      <c r="A71" s="148"/>
      <c r="B71" s="157"/>
      <c r="C71" s="148"/>
      <c r="D71" s="112"/>
      <c r="E71" s="71">
        <v>100</v>
      </c>
      <c r="F71" s="71">
        <v>0</v>
      </c>
      <c r="G71" s="71">
        <v>100</v>
      </c>
      <c r="H71" s="71">
        <v>0</v>
      </c>
      <c r="I71" s="71">
        <v>0</v>
      </c>
      <c r="J71" s="71">
        <v>0</v>
      </c>
      <c r="K71" s="71">
        <v>100</v>
      </c>
      <c r="L71" s="71">
        <v>0</v>
      </c>
      <c r="M71" s="71">
        <v>0</v>
      </c>
      <c r="N71" s="71">
        <v>0</v>
      </c>
      <c r="O71" s="72"/>
    </row>
    <row r="72" spans="1:15">
      <c r="A72" s="106" t="s">
        <v>178</v>
      </c>
      <c r="B72" s="109" t="s">
        <v>332</v>
      </c>
      <c r="C72" s="103"/>
      <c r="D72" s="44" t="s">
        <v>21</v>
      </c>
      <c r="E72" s="57">
        <f>E73+E74+E75+E76</f>
        <v>4717.12</v>
      </c>
      <c r="F72" s="57">
        <f>F73+F74+F75+F76</f>
        <v>917.12</v>
      </c>
      <c r="G72" s="116">
        <f>G73+G74+G75+G76</f>
        <v>950</v>
      </c>
      <c r="H72" s="117"/>
      <c r="I72" s="117"/>
      <c r="J72" s="117"/>
      <c r="K72" s="118"/>
      <c r="L72" s="57">
        <f>L73+L74+L75+L76</f>
        <v>950</v>
      </c>
      <c r="M72" s="57">
        <f>M73+M74+M75+M76</f>
        <v>950</v>
      </c>
      <c r="N72" s="57">
        <f>N73+N74+N75+N76</f>
        <v>950</v>
      </c>
      <c r="O72" s="103"/>
    </row>
    <row r="73" spans="1:15" ht="33.75">
      <c r="A73" s="106"/>
      <c r="B73" s="109"/>
      <c r="C73" s="103"/>
      <c r="D73" s="44" t="s">
        <v>28</v>
      </c>
      <c r="E73" s="57">
        <f>F73+G73+L73+M73+N73</f>
        <v>0</v>
      </c>
      <c r="F73" s="57">
        <v>0</v>
      </c>
      <c r="G73" s="104">
        <v>0</v>
      </c>
      <c r="H73" s="104"/>
      <c r="I73" s="104"/>
      <c r="J73" s="104"/>
      <c r="K73" s="104"/>
      <c r="L73" s="57">
        <v>0</v>
      </c>
      <c r="M73" s="57">
        <v>0</v>
      </c>
      <c r="N73" s="57">
        <v>0</v>
      </c>
      <c r="O73" s="103"/>
    </row>
    <row r="74" spans="1:15" ht="33.75">
      <c r="A74" s="106"/>
      <c r="B74" s="109"/>
      <c r="C74" s="103"/>
      <c r="D74" s="44" t="s">
        <v>1</v>
      </c>
      <c r="E74" s="57">
        <f t="shared" ref="E74:E76" si="9">F74+G74+L74+M74+N74</f>
        <v>0</v>
      </c>
      <c r="F74" s="57">
        <v>0</v>
      </c>
      <c r="G74" s="104">
        <v>0</v>
      </c>
      <c r="H74" s="104"/>
      <c r="I74" s="104"/>
      <c r="J74" s="104"/>
      <c r="K74" s="104"/>
      <c r="L74" s="57">
        <v>0</v>
      </c>
      <c r="M74" s="57">
        <v>0</v>
      </c>
      <c r="N74" s="57">
        <v>0</v>
      </c>
      <c r="O74" s="103"/>
    </row>
    <row r="75" spans="1:15" ht="33.75">
      <c r="A75" s="106"/>
      <c r="B75" s="109"/>
      <c r="C75" s="103"/>
      <c r="D75" s="44" t="s">
        <v>22</v>
      </c>
      <c r="E75" s="57">
        <f t="shared" si="9"/>
        <v>4717.12</v>
      </c>
      <c r="F75" s="57">
        <v>917.12</v>
      </c>
      <c r="G75" s="104">
        <v>950</v>
      </c>
      <c r="H75" s="104"/>
      <c r="I75" s="104"/>
      <c r="J75" s="104"/>
      <c r="K75" s="104"/>
      <c r="L75" s="57">
        <v>950</v>
      </c>
      <c r="M75" s="57">
        <v>950</v>
      </c>
      <c r="N75" s="57">
        <v>950</v>
      </c>
      <c r="O75" s="103"/>
    </row>
    <row r="76" spans="1:15" ht="22.5">
      <c r="A76" s="106"/>
      <c r="B76" s="109"/>
      <c r="C76" s="103"/>
      <c r="D76" s="44" t="s">
        <v>2</v>
      </c>
      <c r="E76" s="57">
        <f t="shared" si="9"/>
        <v>0</v>
      </c>
      <c r="F76" s="57">
        <v>0</v>
      </c>
      <c r="G76" s="104">
        <v>0</v>
      </c>
      <c r="H76" s="104"/>
      <c r="I76" s="104"/>
      <c r="J76" s="104"/>
      <c r="K76" s="104"/>
      <c r="L76" s="57">
        <v>0</v>
      </c>
      <c r="M76" s="57">
        <v>0</v>
      </c>
      <c r="N76" s="57">
        <v>0</v>
      </c>
      <c r="O76" s="103"/>
    </row>
    <row r="77" spans="1:15">
      <c r="A77" s="106" t="s">
        <v>19</v>
      </c>
      <c r="B77" s="109" t="s">
        <v>328</v>
      </c>
      <c r="C77" s="103"/>
      <c r="D77" s="47" t="s">
        <v>21</v>
      </c>
      <c r="E77" s="57">
        <f>E78+E79+E80+E81</f>
        <v>4717.12</v>
      </c>
      <c r="F77" s="57">
        <f>F78+F79+F80+F81</f>
        <v>917.12</v>
      </c>
      <c r="G77" s="104">
        <f>G78+G79+G80+G81</f>
        <v>950</v>
      </c>
      <c r="H77" s="104"/>
      <c r="I77" s="104"/>
      <c r="J77" s="104"/>
      <c r="K77" s="104"/>
      <c r="L77" s="57">
        <f>L78+L79+L80+L81</f>
        <v>950</v>
      </c>
      <c r="M77" s="57">
        <f>M78+M79+M80+M81</f>
        <v>950</v>
      </c>
      <c r="N77" s="57">
        <f>N78+N79+N80+N81</f>
        <v>950</v>
      </c>
      <c r="O77" s="103"/>
    </row>
    <row r="78" spans="1:15" ht="33.75">
      <c r="A78" s="106"/>
      <c r="B78" s="109"/>
      <c r="C78" s="103"/>
      <c r="D78" s="47" t="s">
        <v>28</v>
      </c>
      <c r="E78" s="57">
        <f>F78+G78+L78+M78+N78</f>
        <v>0</v>
      </c>
      <c r="F78" s="57">
        <v>0</v>
      </c>
      <c r="G78" s="104">
        <v>0</v>
      </c>
      <c r="H78" s="104"/>
      <c r="I78" s="104"/>
      <c r="J78" s="104"/>
      <c r="K78" s="104"/>
      <c r="L78" s="57">
        <v>0</v>
      </c>
      <c r="M78" s="57">
        <v>0</v>
      </c>
      <c r="N78" s="57">
        <v>0</v>
      </c>
      <c r="O78" s="103"/>
    </row>
    <row r="79" spans="1:15" ht="33.75">
      <c r="A79" s="106"/>
      <c r="B79" s="109"/>
      <c r="C79" s="103"/>
      <c r="D79" s="47" t="s">
        <v>1</v>
      </c>
      <c r="E79" s="57">
        <f t="shared" ref="E79:E81" si="10">F79+G79+L79+M79+N79</f>
        <v>0</v>
      </c>
      <c r="F79" s="57">
        <v>0</v>
      </c>
      <c r="G79" s="104">
        <v>0</v>
      </c>
      <c r="H79" s="104"/>
      <c r="I79" s="104"/>
      <c r="J79" s="104"/>
      <c r="K79" s="104"/>
      <c r="L79" s="57">
        <v>0</v>
      </c>
      <c r="M79" s="57">
        <v>0</v>
      </c>
      <c r="N79" s="57">
        <v>0</v>
      </c>
      <c r="O79" s="103"/>
    </row>
    <row r="80" spans="1:15" ht="33.75">
      <c r="A80" s="106"/>
      <c r="B80" s="109"/>
      <c r="C80" s="103"/>
      <c r="D80" s="47" t="s">
        <v>22</v>
      </c>
      <c r="E80" s="57">
        <f t="shared" si="10"/>
        <v>4717.12</v>
      </c>
      <c r="F80" s="57">
        <v>917.12</v>
      </c>
      <c r="G80" s="104">
        <v>950</v>
      </c>
      <c r="H80" s="104"/>
      <c r="I80" s="104"/>
      <c r="J80" s="104"/>
      <c r="K80" s="104"/>
      <c r="L80" s="57">
        <v>950</v>
      </c>
      <c r="M80" s="57">
        <v>950</v>
      </c>
      <c r="N80" s="57">
        <v>950</v>
      </c>
      <c r="O80" s="103"/>
    </row>
    <row r="81" spans="1:15" ht="22.5">
      <c r="A81" s="106"/>
      <c r="B81" s="109"/>
      <c r="C81" s="103"/>
      <c r="D81" s="47" t="s">
        <v>2</v>
      </c>
      <c r="E81" s="57">
        <f t="shared" si="10"/>
        <v>0</v>
      </c>
      <c r="F81" s="57">
        <v>0</v>
      </c>
      <c r="G81" s="104">
        <v>0</v>
      </c>
      <c r="H81" s="104"/>
      <c r="I81" s="104"/>
      <c r="J81" s="104"/>
      <c r="K81" s="104"/>
      <c r="L81" s="57">
        <v>0</v>
      </c>
      <c r="M81" s="57">
        <v>0</v>
      </c>
      <c r="N81" s="57">
        <v>0</v>
      </c>
      <c r="O81" s="103"/>
    </row>
    <row r="82" spans="1:15" ht="15" customHeight="1">
      <c r="A82" s="106"/>
      <c r="B82" s="105" t="s">
        <v>368</v>
      </c>
      <c r="C82" s="106"/>
      <c r="D82" s="106"/>
      <c r="E82" s="107" t="s">
        <v>67</v>
      </c>
      <c r="F82" s="107" t="s">
        <v>68</v>
      </c>
      <c r="G82" s="107" t="s">
        <v>4</v>
      </c>
      <c r="H82" s="108" t="s">
        <v>289</v>
      </c>
      <c r="I82" s="108"/>
      <c r="J82" s="108"/>
      <c r="K82" s="108"/>
      <c r="L82" s="107" t="s">
        <v>3</v>
      </c>
      <c r="M82" s="107" t="s">
        <v>69</v>
      </c>
      <c r="N82" s="107" t="s">
        <v>70</v>
      </c>
      <c r="O82" s="47"/>
    </row>
    <row r="83" spans="1:15" ht="22.5">
      <c r="A83" s="106"/>
      <c r="B83" s="105"/>
      <c r="C83" s="106"/>
      <c r="D83" s="106"/>
      <c r="E83" s="107"/>
      <c r="F83" s="107"/>
      <c r="G83" s="107"/>
      <c r="H83" s="45" t="s">
        <v>285</v>
      </c>
      <c r="I83" s="45" t="s">
        <v>286</v>
      </c>
      <c r="J83" s="45" t="s">
        <v>287</v>
      </c>
      <c r="K83" s="45" t="s">
        <v>288</v>
      </c>
      <c r="L83" s="107"/>
      <c r="M83" s="107"/>
      <c r="N83" s="107"/>
      <c r="O83" s="47"/>
    </row>
    <row r="84" spans="1:15" ht="23.25" customHeight="1">
      <c r="A84" s="106"/>
      <c r="B84" s="105"/>
      <c r="C84" s="106"/>
      <c r="D84" s="106"/>
      <c r="E84" s="46">
        <v>2</v>
      </c>
      <c r="F84" s="46">
        <v>1</v>
      </c>
      <c r="G84" s="46">
        <v>2</v>
      </c>
      <c r="H84" s="46">
        <v>1</v>
      </c>
      <c r="I84" s="46">
        <v>1</v>
      </c>
      <c r="J84" s="46">
        <v>1</v>
      </c>
      <c r="K84" s="46">
        <v>2</v>
      </c>
      <c r="L84" s="46">
        <v>2</v>
      </c>
      <c r="M84" s="46">
        <v>2</v>
      </c>
      <c r="N84" s="46">
        <v>2</v>
      </c>
      <c r="O84" s="47"/>
    </row>
    <row r="85" spans="1:15">
      <c r="A85" s="106" t="s">
        <v>329</v>
      </c>
      <c r="B85" s="109" t="s">
        <v>330</v>
      </c>
      <c r="C85" s="103"/>
      <c r="D85" s="47" t="s">
        <v>21</v>
      </c>
      <c r="E85" s="57">
        <f>E86+E87+E88+E89</f>
        <v>0</v>
      </c>
      <c r="F85" s="57">
        <f>F86+F87+F88+F89</f>
        <v>0</v>
      </c>
      <c r="G85" s="104">
        <v>0</v>
      </c>
      <c r="H85" s="104"/>
      <c r="I85" s="104"/>
      <c r="J85" s="104"/>
      <c r="K85" s="104"/>
      <c r="L85" s="57">
        <f>L86+L87+L88+L89</f>
        <v>0</v>
      </c>
      <c r="M85" s="57">
        <f>M86+M87+M88+M89</f>
        <v>0</v>
      </c>
      <c r="N85" s="57">
        <f>N86+N87+N88+N89</f>
        <v>0</v>
      </c>
      <c r="O85" s="103"/>
    </row>
    <row r="86" spans="1:15" ht="33.75">
      <c r="A86" s="106"/>
      <c r="B86" s="109"/>
      <c r="C86" s="103"/>
      <c r="D86" s="47" t="s">
        <v>28</v>
      </c>
      <c r="E86" s="57">
        <v>0</v>
      </c>
      <c r="F86" s="57">
        <v>0</v>
      </c>
      <c r="G86" s="104">
        <v>0</v>
      </c>
      <c r="H86" s="104"/>
      <c r="I86" s="104"/>
      <c r="J86" s="104"/>
      <c r="K86" s="104"/>
      <c r="L86" s="57">
        <v>0</v>
      </c>
      <c r="M86" s="57">
        <v>0</v>
      </c>
      <c r="N86" s="57">
        <v>0</v>
      </c>
      <c r="O86" s="103"/>
    </row>
    <row r="87" spans="1:15" ht="33.75">
      <c r="A87" s="106"/>
      <c r="B87" s="109"/>
      <c r="C87" s="103"/>
      <c r="D87" s="47" t="s">
        <v>1</v>
      </c>
      <c r="E87" s="57">
        <v>0</v>
      </c>
      <c r="F87" s="57">
        <v>0</v>
      </c>
      <c r="G87" s="104">
        <v>0</v>
      </c>
      <c r="H87" s="104"/>
      <c r="I87" s="104"/>
      <c r="J87" s="104"/>
      <c r="K87" s="104"/>
      <c r="L87" s="57">
        <v>0</v>
      </c>
      <c r="M87" s="57">
        <v>0</v>
      </c>
      <c r="N87" s="57">
        <v>0</v>
      </c>
      <c r="O87" s="103"/>
    </row>
    <row r="88" spans="1:15" ht="33.75">
      <c r="A88" s="106"/>
      <c r="B88" s="109"/>
      <c r="C88" s="103"/>
      <c r="D88" s="47" t="s">
        <v>22</v>
      </c>
      <c r="E88" s="57">
        <v>0</v>
      </c>
      <c r="F88" s="57">
        <v>0</v>
      </c>
      <c r="G88" s="104">
        <v>0</v>
      </c>
      <c r="H88" s="104"/>
      <c r="I88" s="104"/>
      <c r="J88" s="104"/>
      <c r="K88" s="104"/>
      <c r="L88" s="57">
        <v>0</v>
      </c>
      <c r="M88" s="57">
        <v>0</v>
      </c>
      <c r="N88" s="57">
        <v>0</v>
      </c>
      <c r="O88" s="103"/>
    </row>
    <row r="89" spans="1:15" ht="22.5">
      <c r="A89" s="106"/>
      <c r="B89" s="109"/>
      <c r="C89" s="103"/>
      <c r="D89" s="47" t="s">
        <v>2</v>
      </c>
      <c r="E89" s="57">
        <v>0</v>
      </c>
      <c r="F89" s="57">
        <v>0</v>
      </c>
      <c r="G89" s="104">
        <v>0</v>
      </c>
      <c r="H89" s="104"/>
      <c r="I89" s="104"/>
      <c r="J89" s="104"/>
      <c r="K89" s="104"/>
      <c r="L89" s="57">
        <v>0</v>
      </c>
      <c r="M89" s="57">
        <v>0</v>
      </c>
      <c r="N89" s="57">
        <v>0</v>
      </c>
      <c r="O89" s="103"/>
    </row>
    <row r="90" spans="1:15" ht="15" customHeight="1">
      <c r="A90" s="106"/>
      <c r="B90" s="105" t="s">
        <v>367</v>
      </c>
      <c r="C90" s="106"/>
      <c r="D90" s="106"/>
      <c r="E90" s="107" t="s">
        <v>67</v>
      </c>
      <c r="F90" s="107" t="s">
        <v>68</v>
      </c>
      <c r="G90" s="107" t="s">
        <v>4</v>
      </c>
      <c r="H90" s="108" t="s">
        <v>289</v>
      </c>
      <c r="I90" s="108"/>
      <c r="J90" s="108"/>
      <c r="K90" s="108"/>
      <c r="L90" s="107" t="s">
        <v>3</v>
      </c>
      <c r="M90" s="107" t="s">
        <v>69</v>
      </c>
      <c r="N90" s="107" t="s">
        <v>70</v>
      </c>
      <c r="O90" s="47"/>
    </row>
    <row r="91" spans="1:15" ht="22.5">
      <c r="A91" s="106"/>
      <c r="B91" s="105"/>
      <c r="C91" s="106"/>
      <c r="D91" s="106"/>
      <c r="E91" s="107"/>
      <c r="F91" s="107"/>
      <c r="G91" s="107"/>
      <c r="H91" s="45" t="s">
        <v>285</v>
      </c>
      <c r="I91" s="45" t="s">
        <v>286</v>
      </c>
      <c r="J91" s="45" t="s">
        <v>287</v>
      </c>
      <c r="K91" s="45" t="s">
        <v>288</v>
      </c>
      <c r="L91" s="107"/>
      <c r="M91" s="107"/>
      <c r="N91" s="107"/>
      <c r="O91" s="47"/>
    </row>
    <row r="92" spans="1:15">
      <c r="A92" s="106"/>
      <c r="B92" s="105"/>
      <c r="C92" s="106"/>
      <c r="D92" s="106"/>
      <c r="E92" s="46">
        <v>0</v>
      </c>
      <c r="F92" s="46">
        <v>0</v>
      </c>
      <c r="G92" s="46">
        <v>0</v>
      </c>
      <c r="H92" s="46">
        <v>0</v>
      </c>
      <c r="I92" s="46">
        <v>0</v>
      </c>
      <c r="J92" s="46">
        <v>0</v>
      </c>
      <c r="K92" s="46">
        <v>0</v>
      </c>
      <c r="L92" s="46">
        <v>0</v>
      </c>
      <c r="M92" s="46">
        <v>0</v>
      </c>
      <c r="N92" s="46">
        <v>0</v>
      </c>
      <c r="O92" s="47"/>
    </row>
    <row r="93" spans="1:15">
      <c r="A93" s="106" t="s">
        <v>34</v>
      </c>
      <c r="B93" s="109" t="s">
        <v>218</v>
      </c>
      <c r="C93" s="103"/>
      <c r="D93" s="44" t="s">
        <v>21</v>
      </c>
      <c r="E93" s="57">
        <f>E94+E95+E96+E97</f>
        <v>0</v>
      </c>
      <c r="F93" s="57">
        <f>F94+F95+F96+F97</f>
        <v>0</v>
      </c>
      <c r="G93" s="104">
        <v>0</v>
      </c>
      <c r="H93" s="104"/>
      <c r="I93" s="104"/>
      <c r="J93" s="104"/>
      <c r="K93" s="104"/>
      <c r="L93" s="57">
        <f>L94+L95+L96+L97</f>
        <v>0</v>
      </c>
      <c r="M93" s="57">
        <f>M94+M95+M96+M97</f>
        <v>0</v>
      </c>
      <c r="N93" s="57">
        <f>N94+N95+N96+N97</f>
        <v>0</v>
      </c>
      <c r="O93" s="103"/>
    </row>
    <row r="94" spans="1:15" ht="33.75">
      <c r="A94" s="106"/>
      <c r="B94" s="109"/>
      <c r="C94" s="103"/>
      <c r="D94" s="44" t="s">
        <v>28</v>
      </c>
      <c r="E94" s="57">
        <v>0</v>
      </c>
      <c r="F94" s="57">
        <v>0</v>
      </c>
      <c r="G94" s="104">
        <v>0</v>
      </c>
      <c r="H94" s="104"/>
      <c r="I94" s="104"/>
      <c r="J94" s="104"/>
      <c r="K94" s="104"/>
      <c r="L94" s="57">
        <v>0</v>
      </c>
      <c r="M94" s="57">
        <v>0</v>
      </c>
      <c r="N94" s="57">
        <v>0</v>
      </c>
      <c r="O94" s="103"/>
    </row>
    <row r="95" spans="1:15" ht="33.75">
      <c r="A95" s="106"/>
      <c r="B95" s="109"/>
      <c r="C95" s="103"/>
      <c r="D95" s="44" t="s">
        <v>1</v>
      </c>
      <c r="E95" s="57">
        <v>0</v>
      </c>
      <c r="F95" s="57">
        <v>0</v>
      </c>
      <c r="G95" s="104">
        <v>0</v>
      </c>
      <c r="H95" s="104"/>
      <c r="I95" s="104"/>
      <c r="J95" s="104"/>
      <c r="K95" s="104"/>
      <c r="L95" s="57">
        <v>0</v>
      </c>
      <c r="M95" s="57">
        <v>0</v>
      </c>
      <c r="N95" s="57">
        <v>0</v>
      </c>
      <c r="O95" s="103"/>
    </row>
    <row r="96" spans="1:15" ht="33.75">
      <c r="A96" s="106"/>
      <c r="B96" s="109"/>
      <c r="C96" s="103"/>
      <c r="D96" s="44" t="s">
        <v>22</v>
      </c>
      <c r="E96" s="57">
        <v>0</v>
      </c>
      <c r="F96" s="57">
        <v>0</v>
      </c>
      <c r="G96" s="104">
        <v>0</v>
      </c>
      <c r="H96" s="104"/>
      <c r="I96" s="104"/>
      <c r="J96" s="104"/>
      <c r="K96" s="104"/>
      <c r="L96" s="57">
        <v>0</v>
      </c>
      <c r="M96" s="57">
        <v>0</v>
      </c>
      <c r="N96" s="57">
        <v>0</v>
      </c>
      <c r="O96" s="103"/>
    </row>
    <row r="97" spans="1:15" ht="22.5">
      <c r="A97" s="106"/>
      <c r="B97" s="109"/>
      <c r="C97" s="103"/>
      <c r="D97" s="44" t="s">
        <v>2</v>
      </c>
      <c r="E97" s="57">
        <v>0</v>
      </c>
      <c r="F97" s="57">
        <v>0</v>
      </c>
      <c r="G97" s="104">
        <v>0</v>
      </c>
      <c r="H97" s="104"/>
      <c r="I97" s="104"/>
      <c r="J97" s="104"/>
      <c r="K97" s="104"/>
      <c r="L97" s="57">
        <v>0</v>
      </c>
      <c r="M97" s="57">
        <v>0</v>
      </c>
      <c r="N97" s="57">
        <v>0</v>
      </c>
      <c r="O97" s="103"/>
    </row>
    <row r="98" spans="1:15">
      <c r="A98" s="106" t="s">
        <v>31</v>
      </c>
      <c r="B98" s="109" t="s">
        <v>219</v>
      </c>
      <c r="C98" s="103"/>
      <c r="D98" s="44" t="s">
        <v>21</v>
      </c>
      <c r="E98" s="57">
        <f>E99+E100+E101+E102</f>
        <v>0</v>
      </c>
      <c r="F98" s="57">
        <f>F99+F100+F101+F102</f>
        <v>0</v>
      </c>
      <c r="G98" s="104">
        <v>0</v>
      </c>
      <c r="H98" s="104"/>
      <c r="I98" s="104"/>
      <c r="J98" s="104"/>
      <c r="K98" s="104"/>
      <c r="L98" s="57">
        <f>L99+L100+L101+L102</f>
        <v>0</v>
      </c>
      <c r="M98" s="57">
        <f>M99+M100+M101+M102</f>
        <v>0</v>
      </c>
      <c r="N98" s="57">
        <f>N99+N100+N101+N102</f>
        <v>0</v>
      </c>
      <c r="O98" s="103"/>
    </row>
    <row r="99" spans="1:15" ht="33.75">
      <c r="A99" s="106"/>
      <c r="B99" s="109"/>
      <c r="C99" s="103"/>
      <c r="D99" s="44" t="s">
        <v>28</v>
      </c>
      <c r="E99" s="57">
        <v>0</v>
      </c>
      <c r="F99" s="57">
        <v>0</v>
      </c>
      <c r="G99" s="104">
        <v>0</v>
      </c>
      <c r="H99" s="104"/>
      <c r="I99" s="104"/>
      <c r="J99" s="104"/>
      <c r="K99" s="104"/>
      <c r="L99" s="57">
        <v>0</v>
      </c>
      <c r="M99" s="57">
        <v>0</v>
      </c>
      <c r="N99" s="57">
        <v>0</v>
      </c>
      <c r="O99" s="103"/>
    </row>
    <row r="100" spans="1:15" ht="33.75">
      <c r="A100" s="106"/>
      <c r="B100" s="109"/>
      <c r="C100" s="103"/>
      <c r="D100" s="44" t="s">
        <v>1</v>
      </c>
      <c r="E100" s="57">
        <v>0</v>
      </c>
      <c r="F100" s="57">
        <v>0</v>
      </c>
      <c r="G100" s="104">
        <v>0</v>
      </c>
      <c r="H100" s="104"/>
      <c r="I100" s="104"/>
      <c r="J100" s="104"/>
      <c r="K100" s="104"/>
      <c r="L100" s="57">
        <v>0</v>
      </c>
      <c r="M100" s="57">
        <v>0</v>
      </c>
      <c r="N100" s="57">
        <v>0</v>
      </c>
      <c r="O100" s="103"/>
    </row>
    <row r="101" spans="1:15" ht="33.75">
      <c r="A101" s="106"/>
      <c r="B101" s="109"/>
      <c r="C101" s="103"/>
      <c r="D101" s="44" t="s">
        <v>22</v>
      </c>
      <c r="E101" s="57">
        <v>0</v>
      </c>
      <c r="F101" s="57">
        <v>0</v>
      </c>
      <c r="G101" s="104">
        <v>0</v>
      </c>
      <c r="H101" s="104"/>
      <c r="I101" s="104"/>
      <c r="J101" s="104"/>
      <c r="K101" s="104"/>
      <c r="L101" s="57">
        <v>0</v>
      </c>
      <c r="M101" s="57">
        <v>0</v>
      </c>
      <c r="N101" s="57">
        <v>0</v>
      </c>
      <c r="O101" s="103"/>
    </row>
    <row r="102" spans="1:15" ht="22.5">
      <c r="A102" s="106"/>
      <c r="B102" s="109"/>
      <c r="C102" s="103"/>
      <c r="D102" s="44" t="s">
        <v>2</v>
      </c>
      <c r="E102" s="57">
        <v>0</v>
      </c>
      <c r="F102" s="57">
        <v>0</v>
      </c>
      <c r="G102" s="104">
        <v>0</v>
      </c>
      <c r="H102" s="104"/>
      <c r="I102" s="104"/>
      <c r="J102" s="104"/>
      <c r="K102" s="104"/>
      <c r="L102" s="57">
        <v>0</v>
      </c>
      <c r="M102" s="57">
        <v>0</v>
      </c>
      <c r="N102" s="57">
        <v>0</v>
      </c>
      <c r="O102" s="103"/>
    </row>
    <row r="103" spans="1:15" ht="15" customHeight="1">
      <c r="A103" s="106"/>
      <c r="B103" s="155" t="s">
        <v>367</v>
      </c>
      <c r="C103" s="106"/>
      <c r="D103" s="106"/>
      <c r="E103" s="107" t="s">
        <v>67</v>
      </c>
      <c r="F103" s="107" t="s">
        <v>68</v>
      </c>
      <c r="G103" s="107" t="s">
        <v>4</v>
      </c>
      <c r="H103" s="108" t="s">
        <v>289</v>
      </c>
      <c r="I103" s="108"/>
      <c r="J103" s="108"/>
      <c r="K103" s="108"/>
      <c r="L103" s="107" t="s">
        <v>3</v>
      </c>
      <c r="M103" s="107" t="s">
        <v>69</v>
      </c>
      <c r="N103" s="107" t="s">
        <v>70</v>
      </c>
      <c r="O103" s="44"/>
    </row>
    <row r="104" spans="1:15" ht="22.5">
      <c r="A104" s="106"/>
      <c r="B104" s="156"/>
      <c r="C104" s="106"/>
      <c r="D104" s="106"/>
      <c r="E104" s="107"/>
      <c r="F104" s="107"/>
      <c r="G104" s="107"/>
      <c r="H104" s="41" t="s">
        <v>285</v>
      </c>
      <c r="I104" s="41" t="s">
        <v>286</v>
      </c>
      <c r="J104" s="41" t="s">
        <v>287</v>
      </c>
      <c r="K104" s="41" t="s">
        <v>288</v>
      </c>
      <c r="L104" s="107"/>
      <c r="M104" s="107"/>
      <c r="N104" s="107"/>
      <c r="O104" s="44"/>
    </row>
    <row r="105" spans="1:15">
      <c r="A105" s="106"/>
      <c r="B105" s="157"/>
      <c r="C105" s="106"/>
      <c r="D105" s="106"/>
      <c r="E105" s="42">
        <v>0</v>
      </c>
      <c r="F105" s="42">
        <v>0</v>
      </c>
      <c r="G105" s="42">
        <v>0</v>
      </c>
      <c r="H105" s="42">
        <v>0</v>
      </c>
      <c r="I105" s="42">
        <v>0</v>
      </c>
      <c r="J105" s="42">
        <v>0</v>
      </c>
      <c r="K105" s="42">
        <v>0</v>
      </c>
      <c r="L105" s="42">
        <v>0</v>
      </c>
      <c r="M105" s="42">
        <v>0</v>
      </c>
      <c r="N105" s="42">
        <v>0</v>
      </c>
      <c r="O105" s="44"/>
    </row>
    <row r="106" spans="1:15">
      <c r="A106" s="106" t="s">
        <v>53</v>
      </c>
      <c r="B106" s="109" t="s">
        <v>307</v>
      </c>
      <c r="C106" s="103"/>
      <c r="D106" s="44" t="s">
        <v>21</v>
      </c>
      <c r="E106" s="57">
        <f>E107+E108+E109+E110</f>
        <v>0</v>
      </c>
      <c r="F106" s="57">
        <f>F107+F108+F109+F110</f>
        <v>0</v>
      </c>
      <c r="G106" s="104">
        <v>0</v>
      </c>
      <c r="H106" s="104"/>
      <c r="I106" s="104"/>
      <c r="J106" s="104"/>
      <c r="K106" s="104"/>
      <c r="L106" s="57">
        <f>L107+L108+L109+L110</f>
        <v>0</v>
      </c>
      <c r="M106" s="57">
        <f>M107+M108+M109+M110</f>
        <v>0</v>
      </c>
      <c r="N106" s="57">
        <f>N107+N108+N109+N110</f>
        <v>0</v>
      </c>
      <c r="O106" s="103"/>
    </row>
    <row r="107" spans="1:15" ht="33.75">
      <c r="A107" s="106"/>
      <c r="B107" s="109"/>
      <c r="C107" s="103"/>
      <c r="D107" s="44" t="s">
        <v>28</v>
      </c>
      <c r="E107" s="57">
        <v>0</v>
      </c>
      <c r="F107" s="57">
        <v>0</v>
      </c>
      <c r="G107" s="104">
        <v>0</v>
      </c>
      <c r="H107" s="104"/>
      <c r="I107" s="104"/>
      <c r="J107" s="104"/>
      <c r="K107" s="104"/>
      <c r="L107" s="57">
        <v>0</v>
      </c>
      <c r="M107" s="57">
        <v>0</v>
      </c>
      <c r="N107" s="57">
        <v>0</v>
      </c>
      <c r="O107" s="103"/>
    </row>
    <row r="108" spans="1:15" ht="33.75">
      <c r="A108" s="106"/>
      <c r="B108" s="109"/>
      <c r="C108" s="103"/>
      <c r="D108" s="44" t="s">
        <v>1</v>
      </c>
      <c r="E108" s="57">
        <v>0</v>
      </c>
      <c r="F108" s="57">
        <v>0</v>
      </c>
      <c r="G108" s="104">
        <v>0</v>
      </c>
      <c r="H108" s="104"/>
      <c r="I108" s="104"/>
      <c r="J108" s="104"/>
      <c r="K108" s="104"/>
      <c r="L108" s="57">
        <v>0</v>
      </c>
      <c r="M108" s="57">
        <v>0</v>
      </c>
      <c r="N108" s="57">
        <v>0</v>
      </c>
      <c r="O108" s="103"/>
    </row>
    <row r="109" spans="1:15" ht="33.75">
      <c r="A109" s="106"/>
      <c r="B109" s="109"/>
      <c r="C109" s="103"/>
      <c r="D109" s="44" t="s">
        <v>22</v>
      </c>
      <c r="E109" s="57">
        <v>0</v>
      </c>
      <c r="F109" s="57">
        <v>0</v>
      </c>
      <c r="G109" s="104">
        <v>0</v>
      </c>
      <c r="H109" s="104"/>
      <c r="I109" s="104"/>
      <c r="J109" s="104"/>
      <c r="K109" s="104"/>
      <c r="L109" s="57">
        <v>0</v>
      </c>
      <c r="M109" s="57">
        <v>0</v>
      </c>
      <c r="N109" s="57">
        <v>0</v>
      </c>
      <c r="O109" s="103"/>
    </row>
    <row r="110" spans="1:15" ht="22.5">
      <c r="A110" s="106"/>
      <c r="B110" s="109"/>
      <c r="C110" s="103"/>
      <c r="D110" s="44" t="s">
        <v>2</v>
      </c>
      <c r="E110" s="57">
        <v>0</v>
      </c>
      <c r="F110" s="57">
        <v>0</v>
      </c>
      <c r="G110" s="104">
        <v>0</v>
      </c>
      <c r="H110" s="104"/>
      <c r="I110" s="104"/>
      <c r="J110" s="104"/>
      <c r="K110" s="104"/>
      <c r="L110" s="57">
        <v>0</v>
      </c>
      <c r="M110" s="57">
        <v>0</v>
      </c>
      <c r="N110" s="57">
        <v>0</v>
      </c>
      <c r="O110" s="103"/>
    </row>
    <row r="111" spans="1:15">
      <c r="A111" s="106" t="s">
        <v>54</v>
      </c>
      <c r="B111" s="109" t="s">
        <v>305</v>
      </c>
      <c r="C111" s="103"/>
      <c r="D111" s="44" t="s">
        <v>21</v>
      </c>
      <c r="E111" s="57">
        <f>E112+E113+E114+E115</f>
        <v>0</v>
      </c>
      <c r="F111" s="57">
        <f>F112+F113+F114+F115</f>
        <v>0</v>
      </c>
      <c r="G111" s="104">
        <v>0</v>
      </c>
      <c r="H111" s="104"/>
      <c r="I111" s="104"/>
      <c r="J111" s="104"/>
      <c r="K111" s="104"/>
      <c r="L111" s="57">
        <f>L112+L113+L114+L115</f>
        <v>0</v>
      </c>
      <c r="M111" s="57">
        <f>M112+M113+M114+M115</f>
        <v>0</v>
      </c>
      <c r="N111" s="57">
        <f>N112+N113+N114+N115</f>
        <v>0</v>
      </c>
      <c r="O111" s="103"/>
    </row>
    <row r="112" spans="1:15" ht="33.75">
      <c r="A112" s="106"/>
      <c r="B112" s="109"/>
      <c r="C112" s="103"/>
      <c r="D112" s="44" t="s">
        <v>28</v>
      </c>
      <c r="E112" s="57">
        <v>0</v>
      </c>
      <c r="F112" s="57">
        <v>0</v>
      </c>
      <c r="G112" s="104">
        <v>0</v>
      </c>
      <c r="H112" s="104"/>
      <c r="I112" s="104"/>
      <c r="J112" s="104"/>
      <c r="K112" s="104"/>
      <c r="L112" s="57">
        <v>0</v>
      </c>
      <c r="M112" s="57">
        <v>0</v>
      </c>
      <c r="N112" s="57">
        <v>0</v>
      </c>
      <c r="O112" s="103"/>
    </row>
    <row r="113" spans="1:15" ht="33.75">
      <c r="A113" s="106"/>
      <c r="B113" s="109"/>
      <c r="C113" s="103"/>
      <c r="D113" s="44" t="s">
        <v>1</v>
      </c>
      <c r="E113" s="57">
        <v>0</v>
      </c>
      <c r="F113" s="57">
        <v>0</v>
      </c>
      <c r="G113" s="104">
        <v>0</v>
      </c>
      <c r="H113" s="104"/>
      <c r="I113" s="104"/>
      <c r="J113" s="104"/>
      <c r="K113" s="104"/>
      <c r="L113" s="57">
        <v>0</v>
      </c>
      <c r="M113" s="57">
        <v>0</v>
      </c>
      <c r="N113" s="57">
        <v>0</v>
      </c>
      <c r="O113" s="103"/>
    </row>
    <row r="114" spans="1:15" ht="33.75">
      <c r="A114" s="106"/>
      <c r="B114" s="109"/>
      <c r="C114" s="103"/>
      <c r="D114" s="44" t="s">
        <v>22</v>
      </c>
      <c r="E114" s="57">
        <v>0</v>
      </c>
      <c r="F114" s="57">
        <v>0</v>
      </c>
      <c r="G114" s="104">
        <v>0</v>
      </c>
      <c r="H114" s="104"/>
      <c r="I114" s="104"/>
      <c r="J114" s="104"/>
      <c r="K114" s="104"/>
      <c r="L114" s="57">
        <v>0</v>
      </c>
      <c r="M114" s="57">
        <v>0</v>
      </c>
      <c r="N114" s="57">
        <v>0</v>
      </c>
      <c r="O114" s="103"/>
    </row>
    <row r="115" spans="1:15" ht="22.5">
      <c r="A115" s="106"/>
      <c r="B115" s="109"/>
      <c r="C115" s="103"/>
      <c r="D115" s="44" t="s">
        <v>2</v>
      </c>
      <c r="E115" s="57">
        <v>0</v>
      </c>
      <c r="F115" s="57">
        <v>0</v>
      </c>
      <c r="G115" s="104">
        <v>0</v>
      </c>
      <c r="H115" s="104"/>
      <c r="I115" s="104"/>
      <c r="J115" s="104"/>
      <c r="K115" s="104"/>
      <c r="L115" s="57">
        <v>0</v>
      </c>
      <c r="M115" s="57">
        <v>0</v>
      </c>
      <c r="N115" s="57">
        <v>0</v>
      </c>
      <c r="O115" s="103"/>
    </row>
    <row r="116" spans="1:15">
      <c r="A116" s="106"/>
      <c r="B116" s="105" t="s">
        <v>306</v>
      </c>
      <c r="C116" s="106"/>
      <c r="D116" s="106"/>
      <c r="E116" s="107" t="s">
        <v>67</v>
      </c>
      <c r="F116" s="107" t="s">
        <v>68</v>
      </c>
      <c r="G116" s="107" t="s">
        <v>4</v>
      </c>
      <c r="H116" s="108" t="s">
        <v>289</v>
      </c>
      <c r="I116" s="108"/>
      <c r="J116" s="108"/>
      <c r="K116" s="108"/>
      <c r="L116" s="107" t="s">
        <v>3</v>
      </c>
      <c r="M116" s="107" t="s">
        <v>69</v>
      </c>
      <c r="N116" s="107" t="s">
        <v>70</v>
      </c>
      <c r="O116" s="44"/>
    </row>
    <row r="117" spans="1:15" ht="22.5">
      <c r="A117" s="106"/>
      <c r="B117" s="105"/>
      <c r="C117" s="106"/>
      <c r="D117" s="106"/>
      <c r="E117" s="107"/>
      <c r="F117" s="107"/>
      <c r="G117" s="107"/>
      <c r="H117" s="41" t="s">
        <v>285</v>
      </c>
      <c r="I117" s="41" t="s">
        <v>286</v>
      </c>
      <c r="J117" s="41" t="s">
        <v>287</v>
      </c>
      <c r="K117" s="41" t="s">
        <v>288</v>
      </c>
      <c r="L117" s="107"/>
      <c r="M117" s="107"/>
      <c r="N117" s="107"/>
      <c r="O117" s="44"/>
    </row>
    <row r="118" spans="1:15">
      <c r="A118" s="106"/>
      <c r="B118" s="105"/>
      <c r="C118" s="106"/>
      <c r="D118" s="106"/>
      <c r="E118" s="42">
        <v>0</v>
      </c>
      <c r="F118" s="42">
        <v>0</v>
      </c>
      <c r="G118" s="42">
        <v>0</v>
      </c>
      <c r="H118" s="42">
        <v>0</v>
      </c>
      <c r="I118" s="42">
        <v>0</v>
      </c>
      <c r="J118" s="42">
        <v>0</v>
      </c>
      <c r="K118" s="42">
        <v>0</v>
      </c>
      <c r="L118" s="42">
        <v>0</v>
      </c>
      <c r="M118" s="42">
        <v>0</v>
      </c>
      <c r="N118" s="42">
        <v>0</v>
      </c>
      <c r="O118" s="44"/>
    </row>
    <row r="119" spans="1:15">
      <c r="A119" s="106" t="s">
        <v>55</v>
      </c>
      <c r="B119" s="109" t="s">
        <v>280</v>
      </c>
      <c r="C119" s="103"/>
      <c r="D119" s="44" t="s">
        <v>21</v>
      </c>
      <c r="E119" s="57">
        <f t="shared" ref="E119:F119" si="11">E120+E121+E122+E123</f>
        <v>0</v>
      </c>
      <c r="F119" s="57">
        <f t="shared" si="11"/>
        <v>0</v>
      </c>
      <c r="G119" s="104">
        <v>0</v>
      </c>
      <c r="H119" s="104"/>
      <c r="I119" s="104"/>
      <c r="J119" s="104"/>
      <c r="K119" s="104"/>
      <c r="L119" s="57">
        <f t="shared" ref="L119:N119" si="12">L120+L121+L122+L123</f>
        <v>0</v>
      </c>
      <c r="M119" s="57">
        <f t="shared" si="12"/>
        <v>0</v>
      </c>
      <c r="N119" s="57">
        <f t="shared" si="12"/>
        <v>0</v>
      </c>
      <c r="O119" s="103"/>
    </row>
    <row r="120" spans="1:15" ht="33.75">
      <c r="A120" s="106"/>
      <c r="B120" s="109"/>
      <c r="C120" s="103"/>
      <c r="D120" s="44" t="s">
        <v>28</v>
      </c>
      <c r="E120" s="57">
        <v>0</v>
      </c>
      <c r="F120" s="57">
        <v>0</v>
      </c>
      <c r="G120" s="104">
        <v>0</v>
      </c>
      <c r="H120" s="104"/>
      <c r="I120" s="104"/>
      <c r="J120" s="104"/>
      <c r="K120" s="104"/>
      <c r="L120" s="57">
        <v>0</v>
      </c>
      <c r="M120" s="57">
        <v>0</v>
      </c>
      <c r="N120" s="57">
        <v>0</v>
      </c>
      <c r="O120" s="103"/>
    </row>
    <row r="121" spans="1:15" ht="33.75">
      <c r="A121" s="106"/>
      <c r="B121" s="109"/>
      <c r="C121" s="103"/>
      <c r="D121" s="44" t="s">
        <v>1</v>
      </c>
      <c r="E121" s="57">
        <v>0</v>
      </c>
      <c r="F121" s="57">
        <v>0</v>
      </c>
      <c r="G121" s="104">
        <v>0</v>
      </c>
      <c r="H121" s="104"/>
      <c r="I121" s="104"/>
      <c r="J121" s="104"/>
      <c r="K121" s="104"/>
      <c r="L121" s="57">
        <v>0</v>
      </c>
      <c r="M121" s="57">
        <v>0</v>
      </c>
      <c r="N121" s="57">
        <v>0</v>
      </c>
      <c r="O121" s="103"/>
    </row>
    <row r="122" spans="1:15" ht="33.75">
      <c r="A122" s="106"/>
      <c r="B122" s="109"/>
      <c r="C122" s="103"/>
      <c r="D122" s="44" t="s">
        <v>22</v>
      </c>
      <c r="E122" s="57">
        <v>0</v>
      </c>
      <c r="F122" s="57">
        <v>0</v>
      </c>
      <c r="G122" s="104">
        <v>0</v>
      </c>
      <c r="H122" s="104"/>
      <c r="I122" s="104"/>
      <c r="J122" s="104"/>
      <c r="K122" s="104"/>
      <c r="L122" s="57">
        <v>0</v>
      </c>
      <c r="M122" s="57">
        <v>0</v>
      </c>
      <c r="N122" s="57">
        <v>0</v>
      </c>
      <c r="O122" s="103"/>
    </row>
    <row r="123" spans="1:15" ht="22.5">
      <c r="A123" s="106"/>
      <c r="B123" s="109"/>
      <c r="C123" s="103"/>
      <c r="D123" s="44" t="s">
        <v>2</v>
      </c>
      <c r="E123" s="57">
        <v>0</v>
      </c>
      <c r="F123" s="57">
        <v>0</v>
      </c>
      <c r="G123" s="104">
        <v>0</v>
      </c>
      <c r="H123" s="104"/>
      <c r="I123" s="104"/>
      <c r="J123" s="104"/>
      <c r="K123" s="104"/>
      <c r="L123" s="57">
        <v>0</v>
      </c>
      <c r="M123" s="57">
        <v>0</v>
      </c>
      <c r="N123" s="57">
        <v>0</v>
      </c>
      <c r="O123" s="103"/>
    </row>
    <row r="124" spans="1:15" ht="15" customHeight="1">
      <c r="A124" s="106" t="s">
        <v>56</v>
      </c>
      <c r="B124" s="109" t="s">
        <v>76</v>
      </c>
      <c r="C124" s="103"/>
      <c r="D124" s="44" t="s">
        <v>21</v>
      </c>
      <c r="E124" s="57">
        <f t="shared" ref="E124:F124" si="13">E125+E126+E127+E128</f>
        <v>0</v>
      </c>
      <c r="F124" s="57">
        <f t="shared" si="13"/>
        <v>0</v>
      </c>
      <c r="G124" s="104">
        <v>0</v>
      </c>
      <c r="H124" s="104"/>
      <c r="I124" s="104"/>
      <c r="J124" s="104"/>
      <c r="K124" s="104"/>
      <c r="L124" s="57">
        <f t="shared" ref="L124:N124" si="14">L125+L126+L127+L128</f>
        <v>0</v>
      </c>
      <c r="M124" s="57">
        <f t="shared" si="14"/>
        <v>0</v>
      </c>
      <c r="N124" s="57">
        <f t="shared" si="14"/>
        <v>0</v>
      </c>
      <c r="O124" s="103"/>
    </row>
    <row r="125" spans="1:15" ht="33.75">
      <c r="A125" s="106"/>
      <c r="B125" s="109"/>
      <c r="C125" s="103"/>
      <c r="D125" s="44" t="s">
        <v>28</v>
      </c>
      <c r="E125" s="57">
        <v>0</v>
      </c>
      <c r="F125" s="57">
        <v>0</v>
      </c>
      <c r="G125" s="104">
        <v>0</v>
      </c>
      <c r="H125" s="104"/>
      <c r="I125" s="104"/>
      <c r="J125" s="104"/>
      <c r="K125" s="104"/>
      <c r="L125" s="57">
        <v>0</v>
      </c>
      <c r="M125" s="57">
        <v>0</v>
      </c>
      <c r="N125" s="57">
        <v>0</v>
      </c>
      <c r="O125" s="103"/>
    </row>
    <row r="126" spans="1:15" ht="33.75">
      <c r="A126" s="106"/>
      <c r="B126" s="109"/>
      <c r="C126" s="103"/>
      <c r="D126" s="44" t="s">
        <v>1</v>
      </c>
      <c r="E126" s="57">
        <v>0</v>
      </c>
      <c r="F126" s="57">
        <v>0</v>
      </c>
      <c r="G126" s="104">
        <v>0</v>
      </c>
      <c r="H126" s="104"/>
      <c r="I126" s="104"/>
      <c r="J126" s="104"/>
      <c r="K126" s="104"/>
      <c r="L126" s="57">
        <v>0</v>
      </c>
      <c r="M126" s="57">
        <v>0</v>
      </c>
      <c r="N126" s="57">
        <v>0</v>
      </c>
      <c r="O126" s="103"/>
    </row>
    <row r="127" spans="1:15" ht="33.75">
      <c r="A127" s="106"/>
      <c r="B127" s="109"/>
      <c r="C127" s="103"/>
      <c r="D127" s="44" t="s">
        <v>22</v>
      </c>
      <c r="E127" s="57">
        <v>0</v>
      </c>
      <c r="F127" s="57">
        <v>0</v>
      </c>
      <c r="G127" s="104">
        <v>0</v>
      </c>
      <c r="H127" s="104"/>
      <c r="I127" s="104"/>
      <c r="J127" s="104"/>
      <c r="K127" s="104"/>
      <c r="L127" s="57">
        <v>0</v>
      </c>
      <c r="M127" s="57">
        <v>0</v>
      </c>
      <c r="N127" s="57">
        <v>0</v>
      </c>
      <c r="O127" s="103"/>
    </row>
    <row r="128" spans="1:15" ht="22.5">
      <c r="A128" s="106"/>
      <c r="B128" s="109"/>
      <c r="C128" s="103"/>
      <c r="D128" s="44" t="s">
        <v>2</v>
      </c>
      <c r="E128" s="57">
        <v>0</v>
      </c>
      <c r="F128" s="57">
        <v>0</v>
      </c>
      <c r="G128" s="104">
        <v>0</v>
      </c>
      <c r="H128" s="104"/>
      <c r="I128" s="104"/>
      <c r="J128" s="104"/>
      <c r="K128" s="104"/>
      <c r="L128" s="57">
        <v>0</v>
      </c>
      <c r="M128" s="57">
        <v>0</v>
      </c>
      <c r="N128" s="57">
        <v>0</v>
      </c>
      <c r="O128" s="103"/>
    </row>
    <row r="129" spans="1:15" ht="15" customHeight="1">
      <c r="A129" s="106"/>
      <c r="B129" s="105" t="s">
        <v>220</v>
      </c>
      <c r="C129" s="106"/>
      <c r="D129" s="106"/>
      <c r="E129" s="107" t="s">
        <v>67</v>
      </c>
      <c r="F129" s="107" t="s">
        <v>68</v>
      </c>
      <c r="G129" s="107" t="s">
        <v>4</v>
      </c>
      <c r="H129" s="108" t="s">
        <v>289</v>
      </c>
      <c r="I129" s="108"/>
      <c r="J129" s="108"/>
      <c r="K129" s="108"/>
      <c r="L129" s="107" t="s">
        <v>3</v>
      </c>
      <c r="M129" s="107" t="s">
        <v>69</v>
      </c>
      <c r="N129" s="107" t="s">
        <v>70</v>
      </c>
      <c r="O129" s="44"/>
    </row>
    <row r="130" spans="1:15" ht="22.5">
      <c r="A130" s="106"/>
      <c r="B130" s="105"/>
      <c r="C130" s="106"/>
      <c r="D130" s="106"/>
      <c r="E130" s="107"/>
      <c r="F130" s="107"/>
      <c r="G130" s="107"/>
      <c r="H130" s="41" t="s">
        <v>285</v>
      </c>
      <c r="I130" s="41" t="s">
        <v>286</v>
      </c>
      <c r="J130" s="41" t="s">
        <v>287</v>
      </c>
      <c r="K130" s="41" t="s">
        <v>288</v>
      </c>
      <c r="L130" s="107"/>
      <c r="M130" s="107"/>
      <c r="N130" s="107"/>
      <c r="O130" s="44"/>
    </row>
    <row r="131" spans="1:15">
      <c r="A131" s="106"/>
      <c r="B131" s="105"/>
      <c r="C131" s="106"/>
      <c r="D131" s="106"/>
      <c r="E131" s="42">
        <v>0</v>
      </c>
      <c r="F131" s="42">
        <v>0</v>
      </c>
      <c r="G131" s="42">
        <v>0</v>
      </c>
      <c r="H131" s="42">
        <v>0</v>
      </c>
      <c r="I131" s="42">
        <v>0</v>
      </c>
      <c r="J131" s="42">
        <v>0</v>
      </c>
      <c r="K131" s="42">
        <v>0</v>
      </c>
      <c r="L131" s="42">
        <v>0</v>
      </c>
      <c r="M131" s="42">
        <v>0</v>
      </c>
      <c r="N131" s="42">
        <v>0</v>
      </c>
      <c r="O131" s="44"/>
    </row>
    <row r="132" spans="1:15" ht="15" customHeight="1">
      <c r="A132" s="106" t="s">
        <v>57</v>
      </c>
      <c r="B132" s="109" t="s">
        <v>281</v>
      </c>
      <c r="C132" s="108"/>
      <c r="D132" s="44" t="s">
        <v>21</v>
      </c>
      <c r="E132" s="57">
        <f>55.2825</f>
        <v>55.282499999999999</v>
      </c>
      <c r="F132" s="57">
        <f>F133+F134+F135+F136</f>
        <v>55.282499999999999</v>
      </c>
      <c r="G132" s="104">
        <f>G133+G134+G135+G136</f>
        <v>0</v>
      </c>
      <c r="H132" s="104"/>
      <c r="I132" s="104"/>
      <c r="J132" s="104"/>
      <c r="K132" s="104"/>
      <c r="L132" s="57">
        <f>L133+L134+L135+L136</f>
        <v>0</v>
      </c>
      <c r="M132" s="57">
        <f>M133+M134+M135+M136</f>
        <v>0</v>
      </c>
      <c r="N132" s="57">
        <f>N133+N134+N135+N136</f>
        <v>0</v>
      </c>
      <c r="O132" s="103"/>
    </row>
    <row r="133" spans="1:15" ht="33.75">
      <c r="A133" s="106"/>
      <c r="B133" s="109"/>
      <c r="C133" s="108"/>
      <c r="D133" s="44" t="s">
        <v>28</v>
      </c>
      <c r="E133" s="57">
        <f>F133+G133+L133+M133+N133</f>
        <v>13.65</v>
      </c>
      <c r="F133" s="57">
        <v>13.65</v>
      </c>
      <c r="G133" s="104">
        <v>0</v>
      </c>
      <c r="H133" s="104"/>
      <c r="I133" s="104"/>
      <c r="J133" s="104"/>
      <c r="K133" s="104"/>
      <c r="L133" s="57">
        <v>0</v>
      </c>
      <c r="M133" s="57">
        <v>0</v>
      </c>
      <c r="N133" s="57">
        <v>0</v>
      </c>
      <c r="O133" s="103"/>
    </row>
    <row r="134" spans="1:15" ht="33.75">
      <c r="A134" s="106"/>
      <c r="B134" s="109"/>
      <c r="C134" s="108"/>
      <c r="D134" s="44" t="s">
        <v>1</v>
      </c>
      <c r="E134" s="57">
        <f t="shared" ref="E134:E136" si="15">F134+G134+L134+M134+N134</f>
        <v>40.950000000000003</v>
      </c>
      <c r="F134" s="57">
        <v>40.950000000000003</v>
      </c>
      <c r="G134" s="104">
        <v>0</v>
      </c>
      <c r="H134" s="104"/>
      <c r="I134" s="104"/>
      <c r="J134" s="104"/>
      <c r="K134" s="104"/>
      <c r="L134" s="57">
        <v>0</v>
      </c>
      <c r="M134" s="57">
        <v>0</v>
      </c>
      <c r="N134" s="57">
        <v>0</v>
      </c>
      <c r="O134" s="103"/>
    </row>
    <row r="135" spans="1:15" ht="33.75">
      <c r="A135" s="106"/>
      <c r="B135" s="109"/>
      <c r="C135" s="108"/>
      <c r="D135" s="44" t="s">
        <v>22</v>
      </c>
      <c r="E135" s="57">
        <f t="shared" si="15"/>
        <v>0.6825</v>
      </c>
      <c r="F135" s="57">
        <v>0.6825</v>
      </c>
      <c r="G135" s="104">
        <v>0</v>
      </c>
      <c r="H135" s="104"/>
      <c r="I135" s="104"/>
      <c r="J135" s="104"/>
      <c r="K135" s="104"/>
      <c r="L135" s="57">
        <v>0</v>
      </c>
      <c r="M135" s="57">
        <v>0</v>
      </c>
      <c r="N135" s="57">
        <v>0</v>
      </c>
      <c r="O135" s="103"/>
    </row>
    <row r="136" spans="1:15" ht="22.5">
      <c r="A136" s="106"/>
      <c r="B136" s="109"/>
      <c r="C136" s="108"/>
      <c r="D136" s="44" t="s">
        <v>2</v>
      </c>
      <c r="E136" s="57">
        <f t="shared" si="15"/>
        <v>0</v>
      </c>
      <c r="F136" s="57">
        <v>0</v>
      </c>
      <c r="G136" s="104">
        <v>0</v>
      </c>
      <c r="H136" s="104"/>
      <c r="I136" s="104"/>
      <c r="J136" s="104"/>
      <c r="K136" s="104"/>
      <c r="L136" s="57">
        <v>0</v>
      </c>
      <c r="M136" s="57">
        <v>0</v>
      </c>
      <c r="N136" s="57">
        <v>0</v>
      </c>
      <c r="O136" s="103"/>
    </row>
    <row r="137" spans="1:15" ht="15" customHeight="1">
      <c r="A137" s="106" t="s">
        <v>58</v>
      </c>
      <c r="B137" s="109" t="s">
        <v>331</v>
      </c>
      <c r="C137" s="108"/>
      <c r="D137" s="44" t="s">
        <v>21</v>
      </c>
      <c r="E137" s="57">
        <f>E138+E139+E140+E141</f>
        <v>55.282499999999999</v>
      </c>
      <c r="F137" s="57">
        <f>F138+F139+F140+F141</f>
        <v>55.282499999999999</v>
      </c>
      <c r="G137" s="104">
        <f>G138+G139+G140+G141</f>
        <v>0</v>
      </c>
      <c r="H137" s="104"/>
      <c r="I137" s="104"/>
      <c r="J137" s="104"/>
      <c r="K137" s="104"/>
      <c r="L137" s="57">
        <f>L138+L139+L140+L141</f>
        <v>0</v>
      </c>
      <c r="M137" s="57">
        <f>M138+M139+M140+M141</f>
        <v>0</v>
      </c>
      <c r="N137" s="57">
        <f>N138+N139+N140+N141</f>
        <v>0</v>
      </c>
      <c r="O137" s="103"/>
    </row>
    <row r="138" spans="1:15" ht="33.75">
      <c r="A138" s="106"/>
      <c r="B138" s="109"/>
      <c r="C138" s="108"/>
      <c r="D138" s="44" t="s">
        <v>28</v>
      </c>
      <c r="E138" s="57">
        <f>F138+G138+L138+M138+N138</f>
        <v>13.65</v>
      </c>
      <c r="F138" s="57">
        <v>13.65</v>
      </c>
      <c r="G138" s="104">
        <v>0</v>
      </c>
      <c r="H138" s="104"/>
      <c r="I138" s="104"/>
      <c r="J138" s="104"/>
      <c r="K138" s="104"/>
      <c r="L138" s="57">
        <v>0</v>
      </c>
      <c r="M138" s="57">
        <v>0</v>
      </c>
      <c r="N138" s="57">
        <v>0</v>
      </c>
      <c r="O138" s="103"/>
    </row>
    <row r="139" spans="1:15" ht="33.75">
      <c r="A139" s="106"/>
      <c r="B139" s="109"/>
      <c r="C139" s="108"/>
      <c r="D139" s="44" t="s">
        <v>1</v>
      </c>
      <c r="E139" s="57">
        <f t="shared" ref="E139:E141" si="16">F139+G139+L139+M139+N139</f>
        <v>40.950000000000003</v>
      </c>
      <c r="F139" s="57">
        <v>40.950000000000003</v>
      </c>
      <c r="G139" s="104">
        <v>0</v>
      </c>
      <c r="H139" s="104"/>
      <c r="I139" s="104"/>
      <c r="J139" s="104"/>
      <c r="K139" s="104"/>
      <c r="L139" s="57">
        <v>0</v>
      </c>
      <c r="M139" s="57">
        <v>0</v>
      </c>
      <c r="N139" s="57">
        <v>0</v>
      </c>
      <c r="O139" s="103"/>
    </row>
    <row r="140" spans="1:15" ht="33.75">
      <c r="A140" s="106"/>
      <c r="B140" s="109"/>
      <c r="C140" s="108"/>
      <c r="D140" s="44" t="s">
        <v>22</v>
      </c>
      <c r="E140" s="57">
        <f t="shared" si="16"/>
        <v>0.6825</v>
      </c>
      <c r="F140" s="57">
        <v>0.6825</v>
      </c>
      <c r="G140" s="104">
        <v>0</v>
      </c>
      <c r="H140" s="104"/>
      <c r="I140" s="104"/>
      <c r="J140" s="104"/>
      <c r="K140" s="104"/>
      <c r="L140" s="57">
        <v>0</v>
      </c>
      <c r="M140" s="57">
        <v>0</v>
      </c>
      <c r="N140" s="57">
        <v>0</v>
      </c>
      <c r="O140" s="103"/>
    </row>
    <row r="141" spans="1:15" ht="22.5">
      <c r="A141" s="106"/>
      <c r="B141" s="109"/>
      <c r="C141" s="108"/>
      <c r="D141" s="44" t="s">
        <v>2</v>
      </c>
      <c r="E141" s="57">
        <f t="shared" si="16"/>
        <v>0</v>
      </c>
      <c r="F141" s="57">
        <v>0</v>
      </c>
      <c r="G141" s="104">
        <v>0</v>
      </c>
      <c r="H141" s="104"/>
      <c r="I141" s="104"/>
      <c r="J141" s="104"/>
      <c r="K141" s="104"/>
      <c r="L141" s="57">
        <v>0</v>
      </c>
      <c r="M141" s="57">
        <v>0</v>
      </c>
      <c r="N141" s="57">
        <v>0</v>
      </c>
      <c r="O141" s="103"/>
    </row>
    <row r="142" spans="1:15" ht="15" customHeight="1">
      <c r="A142" s="106"/>
      <c r="B142" s="128" t="s">
        <v>293</v>
      </c>
      <c r="C142" s="106"/>
      <c r="D142" s="106"/>
      <c r="E142" s="107" t="s">
        <v>67</v>
      </c>
      <c r="F142" s="107" t="s">
        <v>68</v>
      </c>
      <c r="G142" s="107" t="s">
        <v>4</v>
      </c>
      <c r="H142" s="108" t="s">
        <v>289</v>
      </c>
      <c r="I142" s="108"/>
      <c r="J142" s="108"/>
      <c r="K142" s="108"/>
      <c r="L142" s="107" t="s">
        <v>3</v>
      </c>
      <c r="M142" s="107" t="s">
        <v>69</v>
      </c>
      <c r="N142" s="107" t="s">
        <v>70</v>
      </c>
      <c r="O142" s="44"/>
    </row>
    <row r="143" spans="1:15" ht="22.5">
      <c r="A143" s="106"/>
      <c r="B143" s="128"/>
      <c r="C143" s="106"/>
      <c r="D143" s="106"/>
      <c r="E143" s="107"/>
      <c r="F143" s="107"/>
      <c r="G143" s="107"/>
      <c r="H143" s="41" t="s">
        <v>285</v>
      </c>
      <c r="I143" s="41" t="s">
        <v>286</v>
      </c>
      <c r="J143" s="41" t="s">
        <v>287</v>
      </c>
      <c r="K143" s="41" t="s">
        <v>288</v>
      </c>
      <c r="L143" s="107"/>
      <c r="M143" s="107"/>
      <c r="N143" s="107"/>
      <c r="O143" s="44"/>
    </row>
    <row r="144" spans="1:15" ht="30" customHeight="1">
      <c r="A144" s="106"/>
      <c r="B144" s="128"/>
      <c r="C144" s="106"/>
      <c r="D144" s="106"/>
      <c r="E144" s="42">
        <v>1</v>
      </c>
      <c r="F144" s="42">
        <v>1</v>
      </c>
      <c r="G144" s="42">
        <v>0</v>
      </c>
      <c r="H144" s="42">
        <v>0</v>
      </c>
      <c r="I144" s="42">
        <v>0</v>
      </c>
      <c r="J144" s="42">
        <v>0</v>
      </c>
      <c r="K144" s="42">
        <v>0</v>
      </c>
      <c r="L144" s="42">
        <v>0</v>
      </c>
      <c r="M144" s="42">
        <v>0</v>
      </c>
      <c r="N144" s="42">
        <v>0</v>
      </c>
      <c r="O144" s="44"/>
    </row>
    <row r="145" spans="1:15">
      <c r="A145" s="106" t="s">
        <v>59</v>
      </c>
      <c r="B145" s="109" t="s">
        <v>282</v>
      </c>
      <c r="C145" s="108"/>
      <c r="D145" s="44" t="s">
        <v>21</v>
      </c>
      <c r="E145" s="57">
        <f t="shared" ref="E145:F145" si="17">E146+E147+E148+E149</f>
        <v>0</v>
      </c>
      <c r="F145" s="57">
        <f t="shared" si="17"/>
        <v>0</v>
      </c>
      <c r="G145" s="104">
        <v>0</v>
      </c>
      <c r="H145" s="104"/>
      <c r="I145" s="104"/>
      <c r="J145" s="104"/>
      <c r="K145" s="104"/>
      <c r="L145" s="57">
        <f t="shared" ref="L145:N145" si="18">L146+L147+L148+L149</f>
        <v>0</v>
      </c>
      <c r="M145" s="57">
        <f t="shared" si="18"/>
        <v>0</v>
      </c>
      <c r="N145" s="57">
        <f t="shared" si="18"/>
        <v>0</v>
      </c>
      <c r="O145" s="103"/>
    </row>
    <row r="146" spans="1:15" ht="33.75">
      <c r="A146" s="106"/>
      <c r="B146" s="109"/>
      <c r="C146" s="108"/>
      <c r="D146" s="44" t="s">
        <v>28</v>
      </c>
      <c r="E146" s="57">
        <v>0</v>
      </c>
      <c r="F146" s="57">
        <v>0</v>
      </c>
      <c r="G146" s="104">
        <v>0</v>
      </c>
      <c r="H146" s="104"/>
      <c r="I146" s="104"/>
      <c r="J146" s="104"/>
      <c r="K146" s="104"/>
      <c r="L146" s="57">
        <v>0</v>
      </c>
      <c r="M146" s="57">
        <v>0</v>
      </c>
      <c r="N146" s="57">
        <v>0</v>
      </c>
      <c r="O146" s="103"/>
    </row>
    <row r="147" spans="1:15" ht="33.75">
      <c r="A147" s="106"/>
      <c r="B147" s="109"/>
      <c r="C147" s="108"/>
      <c r="D147" s="44" t="s">
        <v>1</v>
      </c>
      <c r="E147" s="57">
        <v>0</v>
      </c>
      <c r="F147" s="57">
        <v>0</v>
      </c>
      <c r="G147" s="104">
        <v>0</v>
      </c>
      <c r="H147" s="104"/>
      <c r="I147" s="104"/>
      <c r="J147" s="104"/>
      <c r="K147" s="104"/>
      <c r="L147" s="57">
        <v>0</v>
      </c>
      <c r="M147" s="57">
        <v>0</v>
      </c>
      <c r="N147" s="57">
        <v>0</v>
      </c>
      <c r="O147" s="103"/>
    </row>
    <row r="148" spans="1:15" ht="33.75">
      <c r="A148" s="106"/>
      <c r="B148" s="109"/>
      <c r="C148" s="108"/>
      <c r="D148" s="44" t="s">
        <v>22</v>
      </c>
      <c r="E148" s="57">
        <v>0</v>
      </c>
      <c r="F148" s="57">
        <v>0</v>
      </c>
      <c r="G148" s="104">
        <v>0</v>
      </c>
      <c r="H148" s="104"/>
      <c r="I148" s="104"/>
      <c r="J148" s="104"/>
      <c r="K148" s="104"/>
      <c r="L148" s="57">
        <v>0</v>
      </c>
      <c r="M148" s="57">
        <v>0</v>
      </c>
      <c r="N148" s="57">
        <v>0</v>
      </c>
      <c r="O148" s="103"/>
    </row>
    <row r="149" spans="1:15" ht="22.5">
      <c r="A149" s="106"/>
      <c r="B149" s="109"/>
      <c r="C149" s="108"/>
      <c r="D149" s="44" t="s">
        <v>2</v>
      </c>
      <c r="E149" s="57">
        <v>0</v>
      </c>
      <c r="F149" s="57">
        <v>0</v>
      </c>
      <c r="G149" s="104">
        <v>0</v>
      </c>
      <c r="H149" s="104"/>
      <c r="I149" s="104"/>
      <c r="J149" s="104"/>
      <c r="K149" s="104"/>
      <c r="L149" s="57">
        <v>0</v>
      </c>
      <c r="M149" s="57">
        <v>0</v>
      </c>
      <c r="N149" s="57">
        <v>0</v>
      </c>
      <c r="O149" s="103"/>
    </row>
    <row r="150" spans="1:15">
      <c r="A150" s="106" t="s">
        <v>60</v>
      </c>
      <c r="B150" s="109" t="s">
        <v>71</v>
      </c>
      <c r="C150" s="108"/>
      <c r="D150" s="44" t="s">
        <v>21</v>
      </c>
      <c r="E150" s="57">
        <f t="shared" ref="E150:F150" si="19">E151+E152+E153+E154</f>
        <v>0</v>
      </c>
      <c r="F150" s="57">
        <f t="shared" si="19"/>
        <v>0</v>
      </c>
      <c r="G150" s="104">
        <v>0</v>
      </c>
      <c r="H150" s="104"/>
      <c r="I150" s="104"/>
      <c r="J150" s="104"/>
      <c r="K150" s="104"/>
      <c r="L150" s="57">
        <f t="shared" ref="L150:N150" si="20">L151+L152+L153+L154</f>
        <v>0</v>
      </c>
      <c r="M150" s="57">
        <f t="shared" si="20"/>
        <v>0</v>
      </c>
      <c r="N150" s="57">
        <f t="shared" si="20"/>
        <v>0</v>
      </c>
      <c r="O150" s="103"/>
    </row>
    <row r="151" spans="1:15" ht="33.75">
      <c r="A151" s="106"/>
      <c r="B151" s="109"/>
      <c r="C151" s="108"/>
      <c r="D151" s="44" t="s">
        <v>28</v>
      </c>
      <c r="E151" s="57">
        <v>0</v>
      </c>
      <c r="F151" s="57">
        <v>0</v>
      </c>
      <c r="G151" s="104">
        <v>0</v>
      </c>
      <c r="H151" s="104"/>
      <c r="I151" s="104"/>
      <c r="J151" s="104"/>
      <c r="K151" s="104"/>
      <c r="L151" s="57">
        <v>0</v>
      </c>
      <c r="M151" s="57">
        <v>0</v>
      </c>
      <c r="N151" s="57">
        <v>0</v>
      </c>
      <c r="O151" s="103"/>
    </row>
    <row r="152" spans="1:15" ht="33.75">
      <c r="A152" s="106"/>
      <c r="B152" s="109"/>
      <c r="C152" s="108"/>
      <c r="D152" s="44" t="s">
        <v>1</v>
      </c>
      <c r="E152" s="57">
        <v>0</v>
      </c>
      <c r="F152" s="57">
        <v>0</v>
      </c>
      <c r="G152" s="104">
        <v>0</v>
      </c>
      <c r="H152" s="104"/>
      <c r="I152" s="104"/>
      <c r="J152" s="104"/>
      <c r="K152" s="104"/>
      <c r="L152" s="57">
        <v>0</v>
      </c>
      <c r="M152" s="57">
        <v>0</v>
      </c>
      <c r="N152" s="57">
        <v>0</v>
      </c>
      <c r="O152" s="103"/>
    </row>
    <row r="153" spans="1:15" ht="33.75">
      <c r="A153" s="106"/>
      <c r="B153" s="109"/>
      <c r="C153" s="108"/>
      <c r="D153" s="44" t="s">
        <v>22</v>
      </c>
      <c r="E153" s="57">
        <v>0</v>
      </c>
      <c r="F153" s="57">
        <v>0</v>
      </c>
      <c r="G153" s="104">
        <v>0</v>
      </c>
      <c r="H153" s="104"/>
      <c r="I153" s="104"/>
      <c r="J153" s="104"/>
      <c r="K153" s="104"/>
      <c r="L153" s="57">
        <v>0</v>
      </c>
      <c r="M153" s="57">
        <v>0</v>
      </c>
      <c r="N153" s="57">
        <v>0</v>
      </c>
      <c r="O153" s="103"/>
    </row>
    <row r="154" spans="1:15" ht="22.5">
      <c r="A154" s="106"/>
      <c r="B154" s="109"/>
      <c r="C154" s="108"/>
      <c r="D154" s="44" t="s">
        <v>2</v>
      </c>
      <c r="E154" s="57">
        <v>0</v>
      </c>
      <c r="F154" s="57">
        <v>0</v>
      </c>
      <c r="G154" s="104">
        <v>0</v>
      </c>
      <c r="H154" s="104"/>
      <c r="I154" s="104"/>
      <c r="J154" s="104"/>
      <c r="K154" s="104"/>
      <c r="L154" s="57">
        <v>0</v>
      </c>
      <c r="M154" s="57">
        <v>0</v>
      </c>
      <c r="N154" s="57">
        <v>0</v>
      </c>
      <c r="O154" s="103"/>
    </row>
    <row r="155" spans="1:15" ht="15" customHeight="1">
      <c r="A155" s="106"/>
      <c r="B155" s="105" t="s">
        <v>242</v>
      </c>
      <c r="C155" s="106"/>
      <c r="D155" s="106"/>
      <c r="E155" s="107" t="s">
        <v>67</v>
      </c>
      <c r="F155" s="107" t="s">
        <v>68</v>
      </c>
      <c r="G155" s="107" t="s">
        <v>4</v>
      </c>
      <c r="H155" s="108" t="s">
        <v>289</v>
      </c>
      <c r="I155" s="108"/>
      <c r="J155" s="108"/>
      <c r="K155" s="108"/>
      <c r="L155" s="107" t="s">
        <v>3</v>
      </c>
      <c r="M155" s="107" t="s">
        <v>69</v>
      </c>
      <c r="N155" s="107" t="s">
        <v>70</v>
      </c>
      <c r="O155" s="44"/>
    </row>
    <row r="156" spans="1:15" ht="22.5">
      <c r="A156" s="106"/>
      <c r="B156" s="105"/>
      <c r="C156" s="106"/>
      <c r="D156" s="106"/>
      <c r="E156" s="107"/>
      <c r="F156" s="107"/>
      <c r="G156" s="107"/>
      <c r="H156" s="41" t="s">
        <v>285</v>
      </c>
      <c r="I156" s="41" t="s">
        <v>286</v>
      </c>
      <c r="J156" s="41" t="s">
        <v>287</v>
      </c>
      <c r="K156" s="41" t="s">
        <v>288</v>
      </c>
      <c r="L156" s="107"/>
      <c r="M156" s="107"/>
      <c r="N156" s="107"/>
      <c r="O156" s="44"/>
    </row>
    <row r="157" spans="1:15">
      <c r="A157" s="106"/>
      <c r="B157" s="105"/>
      <c r="C157" s="106"/>
      <c r="D157" s="106"/>
      <c r="E157" s="42">
        <v>0</v>
      </c>
      <c r="F157" s="42">
        <v>0</v>
      </c>
      <c r="G157" s="42">
        <v>0</v>
      </c>
      <c r="H157" s="42">
        <v>0</v>
      </c>
      <c r="I157" s="42">
        <v>0</v>
      </c>
      <c r="J157" s="42">
        <v>0</v>
      </c>
      <c r="K157" s="42">
        <v>0</v>
      </c>
      <c r="L157" s="42">
        <v>0</v>
      </c>
      <c r="M157" s="42">
        <v>0</v>
      </c>
      <c r="N157" s="42">
        <v>0</v>
      </c>
      <c r="O157" s="44"/>
    </row>
    <row r="158" spans="1:15">
      <c r="A158" s="108" t="s">
        <v>29</v>
      </c>
      <c r="B158" s="108"/>
      <c r="C158" s="108"/>
      <c r="D158" s="44" t="s">
        <v>21</v>
      </c>
      <c r="E158" s="57">
        <f>E159+E160+E161+E162</f>
        <v>149448.0355</v>
      </c>
      <c r="F158" s="57">
        <f>F159+F160+F161</f>
        <v>22850.030499999997</v>
      </c>
      <c r="G158" s="121">
        <f>G159+G160+G161+G162</f>
        <v>42657.673999999999</v>
      </c>
      <c r="H158" s="122"/>
      <c r="I158" s="122"/>
      <c r="J158" s="122"/>
      <c r="K158" s="123"/>
      <c r="L158" s="57">
        <f>L159+L160+L161</f>
        <v>32086.776999999998</v>
      </c>
      <c r="M158" s="57">
        <f>M159+M160+M161</f>
        <v>25926.776999999998</v>
      </c>
      <c r="N158" s="57">
        <f>N159+N160+N161</f>
        <v>25926.776999999998</v>
      </c>
      <c r="O158" s="108"/>
    </row>
    <row r="159" spans="1:15" ht="33.75">
      <c r="A159" s="108"/>
      <c r="B159" s="108"/>
      <c r="C159" s="108"/>
      <c r="D159" s="44" t="s">
        <v>28</v>
      </c>
      <c r="E159" s="57">
        <f>F159+G159+L159+M159+N159</f>
        <v>682.65</v>
      </c>
      <c r="F159" s="57">
        <f>F138</f>
        <v>13.65</v>
      </c>
      <c r="G159" s="104">
        <v>669</v>
      </c>
      <c r="H159" s="104"/>
      <c r="I159" s="104"/>
      <c r="J159" s="104"/>
      <c r="K159" s="104"/>
      <c r="L159" s="57">
        <v>0</v>
      </c>
      <c r="M159" s="57">
        <v>0</v>
      </c>
      <c r="N159" s="57">
        <v>0</v>
      </c>
      <c r="O159" s="108"/>
    </row>
    <row r="160" spans="1:15" ht="33.75">
      <c r="A160" s="108"/>
      <c r="B160" s="108"/>
      <c r="C160" s="108"/>
      <c r="D160" s="44" t="s">
        <v>1</v>
      </c>
      <c r="E160" s="57">
        <f t="shared" ref="E160:E162" si="21">F160+G160+L160+M160+N160</f>
        <v>40.950000000000003</v>
      </c>
      <c r="F160" s="57">
        <f>F139</f>
        <v>40.950000000000003</v>
      </c>
      <c r="G160" s="104">
        <v>0</v>
      </c>
      <c r="H160" s="104"/>
      <c r="I160" s="104"/>
      <c r="J160" s="104"/>
      <c r="K160" s="104"/>
      <c r="L160" s="57">
        <v>0</v>
      </c>
      <c r="M160" s="57">
        <v>0</v>
      </c>
      <c r="N160" s="57">
        <v>0</v>
      </c>
      <c r="O160" s="108"/>
    </row>
    <row r="161" spans="1:15" ht="33.75">
      <c r="A161" s="108"/>
      <c r="B161" s="108"/>
      <c r="C161" s="108"/>
      <c r="D161" s="44" t="s">
        <v>22</v>
      </c>
      <c r="E161" s="57">
        <f t="shared" si="21"/>
        <v>148724.43549999999</v>
      </c>
      <c r="F161" s="57">
        <f>F9+F22+F75+F135</f>
        <v>22795.430499999999</v>
      </c>
      <c r="G161" s="104">
        <f>G9+G22+G75+G135</f>
        <v>41988.673999999999</v>
      </c>
      <c r="H161" s="104"/>
      <c r="I161" s="104"/>
      <c r="J161" s="104"/>
      <c r="K161" s="104"/>
      <c r="L161" s="57">
        <f>L9+L22+L75+L135</f>
        <v>32086.776999999998</v>
      </c>
      <c r="M161" s="57">
        <f>M9+M22+M75+M135</f>
        <v>25926.776999999998</v>
      </c>
      <c r="N161" s="57">
        <f>N9+N22+N75+N135</f>
        <v>25926.776999999998</v>
      </c>
      <c r="O161" s="108"/>
    </row>
    <row r="162" spans="1:15" ht="22.5">
      <c r="A162" s="108"/>
      <c r="B162" s="108"/>
      <c r="C162" s="108"/>
      <c r="D162" s="44" t="s">
        <v>2</v>
      </c>
      <c r="E162" s="57">
        <f t="shared" si="21"/>
        <v>0</v>
      </c>
      <c r="F162" s="57">
        <v>0</v>
      </c>
      <c r="G162" s="104">
        <v>0</v>
      </c>
      <c r="H162" s="104"/>
      <c r="I162" s="104"/>
      <c r="J162" s="104"/>
      <c r="K162" s="104"/>
      <c r="L162" s="57">
        <v>0</v>
      </c>
      <c r="M162" s="57">
        <v>0</v>
      </c>
      <c r="N162" s="57">
        <v>0</v>
      </c>
      <c r="O162" s="108"/>
    </row>
  </sheetData>
  <mergeCells count="354">
    <mergeCell ref="O106:O110"/>
    <mergeCell ref="G107:K107"/>
    <mergeCell ref="G108:K108"/>
    <mergeCell ref="G109:K109"/>
    <mergeCell ref="G110:K110"/>
    <mergeCell ref="A111:A118"/>
    <mergeCell ref="B111:B115"/>
    <mergeCell ref="C111:C115"/>
    <mergeCell ref="G111:K111"/>
    <mergeCell ref="O111:O115"/>
    <mergeCell ref="G112:K112"/>
    <mergeCell ref="G113:K113"/>
    <mergeCell ref="G114:K114"/>
    <mergeCell ref="G115:K115"/>
    <mergeCell ref="B116:B118"/>
    <mergeCell ref="C116:C118"/>
    <mergeCell ref="D116:D118"/>
    <mergeCell ref="E116:E117"/>
    <mergeCell ref="F116:F117"/>
    <mergeCell ref="G116:G117"/>
    <mergeCell ref="H116:K116"/>
    <mergeCell ref="L116:L117"/>
    <mergeCell ref="M116:M117"/>
    <mergeCell ref="N116:N117"/>
    <mergeCell ref="G161:K161"/>
    <mergeCell ref="G162:K162"/>
    <mergeCell ref="G150:K150"/>
    <mergeCell ref="G151:K151"/>
    <mergeCell ref="G152:K152"/>
    <mergeCell ref="G153:K153"/>
    <mergeCell ref="G154:K154"/>
    <mergeCell ref="G155:G156"/>
    <mergeCell ref="H155:K155"/>
    <mergeCell ref="G158:K158"/>
    <mergeCell ref="G34:K34"/>
    <mergeCell ref="G35:K35"/>
    <mergeCell ref="G36:K36"/>
    <mergeCell ref="G37:G38"/>
    <mergeCell ref="H37:K37"/>
    <mergeCell ref="G56:K56"/>
    <mergeCell ref="G57:K57"/>
    <mergeCell ref="G159:K159"/>
    <mergeCell ref="G160:K160"/>
    <mergeCell ref="G106:K106"/>
    <mergeCell ref="G133:K133"/>
    <mergeCell ref="G134:K134"/>
    <mergeCell ref="G135:K135"/>
    <mergeCell ref="G136:K136"/>
    <mergeCell ref="G121:K121"/>
    <mergeCell ref="G122:K122"/>
    <mergeCell ref="G123:K123"/>
    <mergeCell ref="G141:K141"/>
    <mergeCell ref="G77:K77"/>
    <mergeCell ref="G85:K85"/>
    <mergeCell ref="G64:K64"/>
    <mergeCell ref="G65:K65"/>
    <mergeCell ref="G66:K66"/>
    <mergeCell ref="G67:K67"/>
    <mergeCell ref="E3:E4"/>
    <mergeCell ref="G4:K4"/>
    <mergeCell ref="G5:K5"/>
    <mergeCell ref="G6:K6"/>
    <mergeCell ref="G7:K7"/>
    <mergeCell ref="G8:K8"/>
    <mergeCell ref="G9:K9"/>
    <mergeCell ref="G10:K10"/>
    <mergeCell ref="G11:K11"/>
    <mergeCell ref="O93:O97"/>
    <mergeCell ref="B98:B102"/>
    <mergeCell ref="C98:C102"/>
    <mergeCell ref="O98:O102"/>
    <mergeCell ref="C93:C97"/>
    <mergeCell ref="G93:K93"/>
    <mergeCell ref="G94:K94"/>
    <mergeCell ref="G95:K95"/>
    <mergeCell ref="G96:K96"/>
    <mergeCell ref="G97:K97"/>
    <mergeCell ref="G98:K98"/>
    <mergeCell ref="G99:K99"/>
    <mergeCell ref="G100:K100"/>
    <mergeCell ref="G101:K101"/>
    <mergeCell ref="G102:K102"/>
    <mergeCell ref="D37:D39"/>
    <mergeCell ref="E37:E38"/>
    <mergeCell ref="B32:B36"/>
    <mergeCell ref="C32:C36"/>
    <mergeCell ref="B24:B28"/>
    <mergeCell ref="C24:C28"/>
    <mergeCell ref="B40:B44"/>
    <mergeCell ref="C103:C105"/>
    <mergeCell ref="D103:D105"/>
    <mergeCell ref="E103:E104"/>
    <mergeCell ref="C56:C60"/>
    <mergeCell ref="C61:C63"/>
    <mergeCell ref="D61:D63"/>
    <mergeCell ref="C77:C81"/>
    <mergeCell ref="B85:B89"/>
    <mergeCell ref="C85:C89"/>
    <mergeCell ref="B64:B68"/>
    <mergeCell ref="B69:B71"/>
    <mergeCell ref="E69:E70"/>
    <mergeCell ref="D69:D71"/>
    <mergeCell ref="C69:C71"/>
    <mergeCell ref="A158:B162"/>
    <mergeCell ref="A93:A97"/>
    <mergeCell ref="B93:B97"/>
    <mergeCell ref="E142:E143"/>
    <mergeCell ref="F142:F143"/>
    <mergeCell ref="A132:A136"/>
    <mergeCell ref="B145:B149"/>
    <mergeCell ref="C145:C149"/>
    <mergeCell ref="A137:A144"/>
    <mergeCell ref="C137:C141"/>
    <mergeCell ref="B142:B144"/>
    <mergeCell ref="C142:C144"/>
    <mergeCell ref="D142:D144"/>
    <mergeCell ref="A150:A157"/>
    <mergeCell ref="F103:F104"/>
    <mergeCell ref="C158:C162"/>
    <mergeCell ref="B150:B154"/>
    <mergeCell ref="C150:C154"/>
    <mergeCell ref="B155:B157"/>
    <mergeCell ref="C155:C157"/>
    <mergeCell ref="D155:D157"/>
    <mergeCell ref="E155:E156"/>
    <mergeCell ref="B106:B110"/>
    <mergeCell ref="C106:C110"/>
    <mergeCell ref="O40:O44"/>
    <mergeCell ref="G124:K124"/>
    <mergeCell ref="A145:A149"/>
    <mergeCell ref="B119:B123"/>
    <mergeCell ref="C119:C123"/>
    <mergeCell ref="L103:L104"/>
    <mergeCell ref="M103:M104"/>
    <mergeCell ref="G137:K137"/>
    <mergeCell ref="G138:K138"/>
    <mergeCell ref="G139:K139"/>
    <mergeCell ref="N103:N104"/>
    <mergeCell ref="B132:B136"/>
    <mergeCell ref="G72:K72"/>
    <mergeCell ref="G73:K73"/>
    <mergeCell ref="G74:K74"/>
    <mergeCell ref="G75:K75"/>
    <mergeCell ref="G76:K76"/>
    <mergeCell ref="G103:G104"/>
    <mergeCell ref="H103:K103"/>
    <mergeCell ref="G119:K119"/>
    <mergeCell ref="O124:O128"/>
    <mergeCell ref="A124:A131"/>
    <mergeCell ref="B124:B128"/>
    <mergeCell ref="C124:C128"/>
    <mergeCell ref="O24:O28"/>
    <mergeCell ref="B29:B31"/>
    <mergeCell ref="C29:C31"/>
    <mergeCell ref="D29:D31"/>
    <mergeCell ref="E29:E30"/>
    <mergeCell ref="F29:F30"/>
    <mergeCell ref="L29:L30"/>
    <mergeCell ref="M29:M30"/>
    <mergeCell ref="N29:N30"/>
    <mergeCell ref="G27:K27"/>
    <mergeCell ref="G28:K28"/>
    <mergeCell ref="G29:G30"/>
    <mergeCell ref="H29:K29"/>
    <mergeCell ref="G24:K24"/>
    <mergeCell ref="G25:K25"/>
    <mergeCell ref="G26:K26"/>
    <mergeCell ref="L37:L38"/>
    <mergeCell ref="M37:M38"/>
    <mergeCell ref="N37:N38"/>
    <mergeCell ref="M45:M46"/>
    <mergeCell ref="N45:N46"/>
    <mergeCell ref="F45:F46"/>
    <mergeCell ref="N142:N143"/>
    <mergeCell ref="N155:N156"/>
    <mergeCell ref="L155:L156"/>
    <mergeCell ref="M155:M156"/>
    <mergeCell ref="F155:F156"/>
    <mergeCell ref="L45:L46"/>
    <mergeCell ref="L61:L62"/>
    <mergeCell ref="M61:M62"/>
    <mergeCell ref="N61:N62"/>
    <mergeCell ref="F37:F38"/>
    <mergeCell ref="F61:F62"/>
    <mergeCell ref="G145:K145"/>
    <mergeCell ref="G146:K146"/>
    <mergeCell ref="G147:K147"/>
    <mergeCell ref="G148:K148"/>
    <mergeCell ref="G40:K40"/>
    <mergeCell ref="G41:K41"/>
    <mergeCell ref="G42:K42"/>
    <mergeCell ref="A11:A18"/>
    <mergeCell ref="B11:B15"/>
    <mergeCell ref="A19:A23"/>
    <mergeCell ref="A24:A31"/>
    <mergeCell ref="A119:A123"/>
    <mergeCell ref="A56:A63"/>
    <mergeCell ref="A48:A55"/>
    <mergeCell ref="A32:A39"/>
    <mergeCell ref="A40:A47"/>
    <mergeCell ref="B48:B52"/>
    <mergeCell ref="B61:B63"/>
    <mergeCell ref="B45:B47"/>
    <mergeCell ref="B103:B105"/>
    <mergeCell ref="A98:A105"/>
    <mergeCell ref="B53:B55"/>
    <mergeCell ref="A72:A76"/>
    <mergeCell ref="B72:B76"/>
    <mergeCell ref="B56:B60"/>
    <mergeCell ref="A106:A110"/>
    <mergeCell ref="A77:A84"/>
    <mergeCell ref="B77:B81"/>
    <mergeCell ref="A85:A92"/>
    <mergeCell ref="B19:B23"/>
    <mergeCell ref="A64:A71"/>
    <mergeCell ref="A3:A4"/>
    <mergeCell ref="B3:B4"/>
    <mergeCell ref="C3:C4"/>
    <mergeCell ref="D3:D4"/>
    <mergeCell ref="F3:N3"/>
    <mergeCell ref="O3:O4"/>
    <mergeCell ref="B1:O1"/>
    <mergeCell ref="O119:O123"/>
    <mergeCell ref="O11:O15"/>
    <mergeCell ref="E16:E17"/>
    <mergeCell ref="F16:F17"/>
    <mergeCell ref="L16:L17"/>
    <mergeCell ref="M16:M17"/>
    <mergeCell ref="N16:N17"/>
    <mergeCell ref="O32:O36"/>
    <mergeCell ref="B37:B39"/>
    <mergeCell ref="C37:C39"/>
    <mergeCell ref="C19:C23"/>
    <mergeCell ref="O19:O23"/>
    <mergeCell ref="A6:A10"/>
    <mergeCell ref="B6:B10"/>
    <mergeCell ref="O6:O10"/>
    <mergeCell ref="C11:C15"/>
    <mergeCell ref="B16:B18"/>
    <mergeCell ref="O158:O162"/>
    <mergeCell ref="C132:C136"/>
    <mergeCell ref="O132:O136"/>
    <mergeCell ref="O145:O149"/>
    <mergeCell ref="C53:C55"/>
    <mergeCell ref="D53:D55"/>
    <mergeCell ref="E53:E54"/>
    <mergeCell ref="F53:F54"/>
    <mergeCell ref="C48:C52"/>
    <mergeCell ref="G53:G54"/>
    <mergeCell ref="H53:K53"/>
    <mergeCell ref="L53:L54"/>
    <mergeCell ref="M53:M54"/>
    <mergeCell ref="N53:N54"/>
    <mergeCell ref="C72:C76"/>
    <mergeCell ref="O72:O76"/>
    <mergeCell ref="O48:O52"/>
    <mergeCell ref="G48:K48"/>
    <mergeCell ref="G49:K49"/>
    <mergeCell ref="G50:K50"/>
    <mergeCell ref="G51:K51"/>
    <mergeCell ref="G52:K52"/>
    <mergeCell ref="G120:K120"/>
    <mergeCell ref="G132:K132"/>
    <mergeCell ref="C16:C18"/>
    <mergeCell ref="D16:D18"/>
    <mergeCell ref="C6:C10"/>
    <mergeCell ref="G12:K12"/>
    <mergeCell ref="G13:K13"/>
    <mergeCell ref="G14:K14"/>
    <mergeCell ref="G15:K15"/>
    <mergeCell ref="G16:G17"/>
    <mergeCell ref="D45:D47"/>
    <mergeCell ref="E45:E46"/>
    <mergeCell ref="G43:K43"/>
    <mergeCell ref="G44:K44"/>
    <mergeCell ref="G45:G46"/>
    <mergeCell ref="H45:K45"/>
    <mergeCell ref="C45:C47"/>
    <mergeCell ref="C40:C44"/>
    <mergeCell ref="H16:K16"/>
    <mergeCell ref="G19:K19"/>
    <mergeCell ref="G20:K20"/>
    <mergeCell ref="G21:K21"/>
    <mergeCell ref="G22:K22"/>
    <mergeCell ref="G23:K23"/>
    <mergeCell ref="G32:K32"/>
    <mergeCell ref="G33:K33"/>
    <mergeCell ref="O150:O154"/>
    <mergeCell ref="O137:O141"/>
    <mergeCell ref="L142:L143"/>
    <mergeCell ref="M142:M143"/>
    <mergeCell ref="B137:B141"/>
    <mergeCell ref="G140:K140"/>
    <mergeCell ref="G149:K149"/>
    <mergeCell ref="G142:G143"/>
    <mergeCell ref="H142:K142"/>
    <mergeCell ref="N129:N130"/>
    <mergeCell ref="B129:B131"/>
    <mergeCell ref="C129:C131"/>
    <mergeCell ref="D129:D131"/>
    <mergeCell ref="E129:E130"/>
    <mergeCell ref="F129:F130"/>
    <mergeCell ref="L129:L130"/>
    <mergeCell ref="M129:M130"/>
    <mergeCell ref="G125:K125"/>
    <mergeCell ref="G126:K126"/>
    <mergeCell ref="G127:K127"/>
    <mergeCell ref="G128:K128"/>
    <mergeCell ref="G129:G130"/>
    <mergeCell ref="H129:K129"/>
    <mergeCell ref="O56:O60"/>
    <mergeCell ref="E61:E62"/>
    <mergeCell ref="G58:K58"/>
    <mergeCell ref="G59:K59"/>
    <mergeCell ref="G60:K60"/>
    <mergeCell ref="G61:G62"/>
    <mergeCell ref="H61:K61"/>
    <mergeCell ref="L69:L70"/>
    <mergeCell ref="M69:M70"/>
    <mergeCell ref="N69:N70"/>
    <mergeCell ref="G68:K68"/>
    <mergeCell ref="F69:F70"/>
    <mergeCell ref="G69:G70"/>
    <mergeCell ref="H69:K69"/>
    <mergeCell ref="O77:O81"/>
    <mergeCell ref="G78:K78"/>
    <mergeCell ref="G79:K79"/>
    <mergeCell ref="G80:K80"/>
    <mergeCell ref="G81:K81"/>
    <mergeCell ref="B82:B84"/>
    <mergeCell ref="C82:C84"/>
    <mergeCell ref="D82:D84"/>
    <mergeCell ref="E82:E83"/>
    <mergeCell ref="F82:F83"/>
    <mergeCell ref="G82:G83"/>
    <mergeCell ref="H82:K82"/>
    <mergeCell ref="L82:L83"/>
    <mergeCell ref="M82:M83"/>
    <mergeCell ref="N82:N83"/>
    <mergeCell ref="O85:O89"/>
    <mergeCell ref="G86:K86"/>
    <mergeCell ref="G87:K87"/>
    <mergeCell ref="G88:K88"/>
    <mergeCell ref="G89:K89"/>
    <mergeCell ref="B90:B92"/>
    <mergeCell ref="C90:C92"/>
    <mergeCell ref="D90:D92"/>
    <mergeCell ref="E90:E91"/>
    <mergeCell ref="F90:F91"/>
    <mergeCell ref="G90:G91"/>
    <mergeCell ref="H90:K90"/>
    <mergeCell ref="L90:L91"/>
    <mergeCell ref="M90:M91"/>
    <mergeCell ref="N90:N91"/>
  </mergeCells>
  <pageMargins left="0" right="0" top="0" bottom="0" header="0" footer="0"/>
  <pageSetup paperSize="9" scale="68" firstPageNumber="32" fitToHeight="24" orientation="landscape" useFirstPageNumber="1" r:id="rId1"/>
  <rowBreaks count="5" manualBreakCount="5">
    <brk id="31" max="14" man="1"/>
    <brk id="71" max="14" man="1"/>
    <brk id="97" max="14" man="1"/>
    <brk id="131" max="14" man="1"/>
    <brk id="144"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A13" zoomScaleNormal="100" zoomScaleSheetLayoutView="55" workbookViewId="0">
      <selection activeCell="P27" sqref="P27"/>
    </sheetView>
  </sheetViews>
  <sheetFormatPr defaultColWidth="9.140625" defaultRowHeight="15"/>
  <cols>
    <col min="1" max="1" width="5.85546875" style="27" customWidth="1"/>
    <col min="2" max="2" width="19.7109375" style="1" customWidth="1"/>
    <col min="3" max="3" width="6" style="1" customWidth="1"/>
    <col min="4" max="4" width="15.140625" style="1" customWidth="1"/>
    <col min="5" max="5" width="11.85546875" style="1" customWidth="1"/>
    <col min="6" max="6" width="12.28515625" style="1" customWidth="1"/>
    <col min="7" max="7" width="9.7109375" style="1" customWidth="1"/>
    <col min="8" max="8" width="11.5703125" style="1" customWidth="1"/>
    <col min="9" max="9" width="11" style="1" customWidth="1"/>
    <col min="10" max="10" width="10.140625" style="1" customWidth="1"/>
    <col min="11" max="11" width="9" style="1" customWidth="1"/>
    <col min="12" max="12" width="10.42578125" style="1" customWidth="1"/>
    <col min="13" max="16384" width="9.140625" style="1"/>
  </cols>
  <sheetData>
    <row r="1" spans="1:12">
      <c r="A1" s="141" t="s">
        <v>198</v>
      </c>
      <c r="B1" s="141"/>
      <c r="C1" s="141"/>
      <c r="D1" s="141"/>
      <c r="E1" s="141"/>
      <c r="F1" s="141"/>
      <c r="G1" s="141"/>
      <c r="H1" s="141"/>
      <c r="I1" s="141"/>
      <c r="J1" s="141"/>
      <c r="K1" s="141"/>
      <c r="L1" s="141"/>
    </row>
    <row r="2" spans="1:12">
      <c r="A2" s="106" t="s">
        <v>20</v>
      </c>
      <c r="B2" s="108" t="s">
        <v>23</v>
      </c>
      <c r="C2" s="108" t="s">
        <v>24</v>
      </c>
      <c r="D2" s="108" t="s">
        <v>6</v>
      </c>
      <c r="E2" s="108" t="s">
        <v>30</v>
      </c>
      <c r="F2" s="108" t="s">
        <v>25</v>
      </c>
      <c r="G2" s="108"/>
      <c r="H2" s="108"/>
      <c r="I2" s="108"/>
      <c r="J2" s="108"/>
      <c r="K2" s="108" t="s">
        <v>26</v>
      </c>
      <c r="L2" s="108" t="s">
        <v>27</v>
      </c>
    </row>
    <row r="3" spans="1:12" ht="36.75" customHeight="1">
      <c r="A3" s="106"/>
      <c r="B3" s="108"/>
      <c r="C3" s="108"/>
      <c r="D3" s="108"/>
      <c r="E3" s="108"/>
      <c r="F3" s="33" t="s">
        <v>5</v>
      </c>
      <c r="G3" s="33" t="s">
        <v>4</v>
      </c>
      <c r="H3" s="33" t="s">
        <v>3</v>
      </c>
      <c r="I3" s="33" t="s">
        <v>69</v>
      </c>
      <c r="J3" s="33" t="s">
        <v>70</v>
      </c>
      <c r="K3" s="108"/>
      <c r="L3" s="108"/>
    </row>
    <row r="4" spans="1:12">
      <c r="A4" s="32">
        <v>1</v>
      </c>
      <c r="B4" s="31">
        <v>2</v>
      </c>
      <c r="C4" s="31">
        <v>3</v>
      </c>
      <c r="D4" s="31">
        <v>4</v>
      </c>
      <c r="E4" s="31">
        <v>5</v>
      </c>
      <c r="F4" s="31">
        <v>6</v>
      </c>
      <c r="G4" s="31">
        <v>7</v>
      </c>
      <c r="H4" s="31">
        <v>8</v>
      </c>
      <c r="I4" s="31">
        <v>9</v>
      </c>
      <c r="J4" s="31">
        <v>10</v>
      </c>
      <c r="K4" s="31">
        <v>11</v>
      </c>
      <c r="L4" s="31">
        <v>12</v>
      </c>
    </row>
    <row r="5" spans="1:12">
      <c r="A5" s="106">
        <v>1</v>
      </c>
      <c r="B5" s="120" t="s">
        <v>32</v>
      </c>
      <c r="C5" s="108"/>
      <c r="D5" s="34" t="s">
        <v>21</v>
      </c>
      <c r="E5" s="57">
        <f>E6+E7+E8+E9</f>
        <v>37490.72539</v>
      </c>
      <c r="F5" s="57">
        <f t="shared" ref="F5:J5" si="0">F6+F7+F8+F9</f>
        <v>8323.4173900000005</v>
      </c>
      <c r="G5" s="57">
        <f t="shared" si="0"/>
        <v>8719.3269999999993</v>
      </c>
      <c r="H5" s="57">
        <f t="shared" si="0"/>
        <v>2709.3270000000002</v>
      </c>
      <c r="I5" s="57">
        <f t="shared" si="0"/>
        <v>8869.3269999999993</v>
      </c>
      <c r="J5" s="57">
        <f t="shared" si="0"/>
        <v>8869.3269999999993</v>
      </c>
      <c r="K5" s="120"/>
      <c r="L5" s="120"/>
    </row>
    <row r="6" spans="1:12" ht="33.75">
      <c r="A6" s="106"/>
      <c r="B6" s="120"/>
      <c r="C6" s="108"/>
      <c r="D6" s="34" t="s">
        <v>28</v>
      </c>
      <c r="E6" s="57">
        <f>F6+G6+H6+I6+J6</f>
        <v>0</v>
      </c>
      <c r="F6" s="57">
        <v>0</v>
      </c>
      <c r="G6" s="57">
        <v>0</v>
      </c>
      <c r="H6" s="57">
        <v>0</v>
      </c>
      <c r="I6" s="57">
        <v>0</v>
      </c>
      <c r="J6" s="57">
        <v>0</v>
      </c>
      <c r="K6" s="120"/>
      <c r="L6" s="120"/>
    </row>
    <row r="7" spans="1:12" ht="33.75">
      <c r="A7" s="106"/>
      <c r="B7" s="120"/>
      <c r="C7" s="108"/>
      <c r="D7" s="34" t="s">
        <v>1</v>
      </c>
      <c r="E7" s="57">
        <f t="shared" ref="E7:E9" si="1">F7+G7+H7+I7+J7</f>
        <v>0</v>
      </c>
      <c r="F7" s="57">
        <v>0</v>
      </c>
      <c r="G7" s="57">
        <v>0</v>
      </c>
      <c r="H7" s="57">
        <v>0</v>
      </c>
      <c r="I7" s="57">
        <v>0</v>
      </c>
      <c r="J7" s="57">
        <v>0</v>
      </c>
      <c r="K7" s="120"/>
      <c r="L7" s="120"/>
    </row>
    <row r="8" spans="1:12" ht="33.75">
      <c r="A8" s="106"/>
      <c r="B8" s="120"/>
      <c r="C8" s="108"/>
      <c r="D8" s="34" t="s">
        <v>22</v>
      </c>
      <c r="E8" s="57">
        <f t="shared" si="1"/>
        <v>37490.72539</v>
      </c>
      <c r="F8" s="57">
        <f>F13+F20</f>
        <v>8323.4173900000005</v>
      </c>
      <c r="G8" s="57">
        <f t="shared" ref="G8:J8" si="2">G13+G20</f>
        <v>8719.3269999999993</v>
      </c>
      <c r="H8" s="57">
        <f t="shared" si="2"/>
        <v>2709.3270000000002</v>
      </c>
      <c r="I8" s="57">
        <f t="shared" si="2"/>
        <v>8869.3269999999993</v>
      </c>
      <c r="J8" s="57">
        <f t="shared" si="2"/>
        <v>8869.3269999999993</v>
      </c>
      <c r="K8" s="120"/>
      <c r="L8" s="120"/>
    </row>
    <row r="9" spans="1:12" ht="22.5">
      <c r="A9" s="106"/>
      <c r="B9" s="120"/>
      <c r="C9" s="108"/>
      <c r="D9" s="34" t="s">
        <v>2</v>
      </c>
      <c r="E9" s="57">
        <f t="shared" si="1"/>
        <v>0</v>
      </c>
      <c r="F9" s="57">
        <v>0</v>
      </c>
      <c r="G9" s="57">
        <v>0</v>
      </c>
      <c r="H9" s="57">
        <v>0</v>
      </c>
      <c r="I9" s="57">
        <v>0</v>
      </c>
      <c r="J9" s="57">
        <v>0</v>
      </c>
      <c r="K9" s="120"/>
      <c r="L9" s="120"/>
    </row>
    <row r="10" spans="1:12">
      <c r="A10" s="106" t="s">
        <v>7</v>
      </c>
      <c r="B10" s="109" t="s">
        <v>73</v>
      </c>
      <c r="C10" s="108"/>
      <c r="D10" s="34" t="s">
        <v>21</v>
      </c>
      <c r="E10" s="57">
        <f>E11+E12+E13+E14</f>
        <v>34644.661</v>
      </c>
      <c r="F10" s="57">
        <f t="shared" ref="F10:J10" si="3">F11+F12+F13+F14</f>
        <v>7778.6729999999998</v>
      </c>
      <c r="G10" s="57">
        <f t="shared" si="3"/>
        <v>8218.0069999999996</v>
      </c>
      <c r="H10" s="57">
        <f t="shared" si="3"/>
        <v>2109.3270000000002</v>
      </c>
      <c r="I10" s="57">
        <f t="shared" si="3"/>
        <v>8269.3269999999993</v>
      </c>
      <c r="J10" s="57">
        <f t="shared" si="3"/>
        <v>8269.3269999999993</v>
      </c>
      <c r="K10" s="120"/>
      <c r="L10" s="120"/>
    </row>
    <row r="11" spans="1:12" ht="33.75">
      <c r="A11" s="106"/>
      <c r="B11" s="109"/>
      <c r="C11" s="108"/>
      <c r="D11" s="34" t="s">
        <v>28</v>
      </c>
      <c r="E11" s="57">
        <v>0</v>
      </c>
      <c r="F11" s="57">
        <v>0</v>
      </c>
      <c r="G11" s="57">
        <v>0</v>
      </c>
      <c r="H11" s="57">
        <v>0</v>
      </c>
      <c r="I11" s="57">
        <v>0</v>
      </c>
      <c r="J11" s="57">
        <v>0</v>
      </c>
      <c r="K11" s="120"/>
      <c r="L11" s="120"/>
    </row>
    <row r="12" spans="1:12" ht="33.75">
      <c r="A12" s="106"/>
      <c r="B12" s="109"/>
      <c r="C12" s="108"/>
      <c r="D12" s="34" t="s">
        <v>1</v>
      </c>
      <c r="E12" s="57">
        <v>0</v>
      </c>
      <c r="F12" s="57">
        <v>0</v>
      </c>
      <c r="G12" s="57">
        <v>0</v>
      </c>
      <c r="H12" s="57">
        <v>0</v>
      </c>
      <c r="I12" s="57">
        <v>0</v>
      </c>
      <c r="J12" s="57">
        <v>0</v>
      </c>
      <c r="K12" s="120"/>
      <c r="L12" s="120"/>
    </row>
    <row r="13" spans="1:12" ht="33.75">
      <c r="A13" s="106"/>
      <c r="B13" s="109"/>
      <c r="C13" s="108"/>
      <c r="D13" s="34" t="s">
        <v>22</v>
      </c>
      <c r="E13" s="57">
        <f>F13+G13+H13+I13+J13</f>
        <v>34644.661</v>
      </c>
      <c r="F13" s="57">
        <v>7778.6729999999998</v>
      </c>
      <c r="G13" s="57">
        <v>8218.0069999999996</v>
      </c>
      <c r="H13" s="57">
        <v>2109.3270000000002</v>
      </c>
      <c r="I13" s="57">
        <v>8269.3269999999993</v>
      </c>
      <c r="J13" s="57">
        <v>8269.3269999999993</v>
      </c>
      <c r="K13" s="120"/>
      <c r="L13" s="120"/>
    </row>
    <row r="14" spans="1:12" ht="22.5">
      <c r="A14" s="106"/>
      <c r="B14" s="109"/>
      <c r="C14" s="108"/>
      <c r="D14" s="34" t="s">
        <v>2</v>
      </c>
      <c r="E14" s="57">
        <v>0</v>
      </c>
      <c r="F14" s="57">
        <v>0</v>
      </c>
      <c r="G14" s="57">
        <v>0</v>
      </c>
      <c r="H14" s="57">
        <v>0</v>
      </c>
      <c r="I14" s="57">
        <v>0</v>
      </c>
      <c r="J14" s="57">
        <v>0</v>
      </c>
      <c r="K14" s="120"/>
      <c r="L14" s="120"/>
    </row>
    <row r="15" spans="1:12">
      <c r="A15" s="106" t="s">
        <v>8</v>
      </c>
      <c r="B15" s="109" t="s">
        <v>268</v>
      </c>
      <c r="C15" s="108"/>
      <c r="D15" s="34" t="s">
        <v>21</v>
      </c>
      <c r="E15" s="57">
        <v>0</v>
      </c>
      <c r="F15" s="57">
        <v>0</v>
      </c>
      <c r="G15" s="57">
        <v>0</v>
      </c>
      <c r="H15" s="57">
        <v>0</v>
      </c>
      <c r="I15" s="57">
        <v>0</v>
      </c>
      <c r="J15" s="57">
        <v>0</v>
      </c>
      <c r="K15" s="120"/>
      <c r="L15" s="120"/>
    </row>
    <row r="16" spans="1:12" ht="33.75">
      <c r="A16" s="106"/>
      <c r="B16" s="109"/>
      <c r="C16" s="108"/>
      <c r="D16" s="34" t="s">
        <v>28</v>
      </c>
      <c r="E16" s="57">
        <v>0</v>
      </c>
      <c r="F16" s="57">
        <v>0</v>
      </c>
      <c r="G16" s="57">
        <v>0</v>
      </c>
      <c r="H16" s="57">
        <v>0</v>
      </c>
      <c r="I16" s="57">
        <v>0</v>
      </c>
      <c r="J16" s="57">
        <v>0</v>
      </c>
      <c r="K16" s="120"/>
      <c r="L16" s="120"/>
    </row>
    <row r="17" spans="1:12" ht="33.75">
      <c r="A17" s="106"/>
      <c r="B17" s="109"/>
      <c r="C17" s="108"/>
      <c r="D17" s="34" t="s">
        <v>1</v>
      </c>
      <c r="E17" s="57">
        <v>0</v>
      </c>
      <c r="F17" s="57">
        <v>0</v>
      </c>
      <c r="G17" s="57">
        <v>0</v>
      </c>
      <c r="H17" s="57">
        <v>0</v>
      </c>
      <c r="I17" s="57">
        <v>0</v>
      </c>
      <c r="J17" s="57">
        <v>0</v>
      </c>
      <c r="K17" s="120"/>
      <c r="L17" s="120"/>
    </row>
    <row r="18" spans="1:12" ht="33.75">
      <c r="A18" s="106"/>
      <c r="B18" s="109"/>
      <c r="C18" s="108"/>
      <c r="D18" s="34" t="s">
        <v>22</v>
      </c>
      <c r="E18" s="57">
        <v>0</v>
      </c>
      <c r="F18" s="57">
        <v>0</v>
      </c>
      <c r="G18" s="57">
        <v>0</v>
      </c>
      <c r="H18" s="57">
        <v>0</v>
      </c>
      <c r="I18" s="57">
        <v>0</v>
      </c>
      <c r="J18" s="57">
        <v>0</v>
      </c>
      <c r="K18" s="120"/>
      <c r="L18" s="120"/>
    </row>
    <row r="19" spans="1:12" ht="22.5">
      <c r="A19" s="106"/>
      <c r="B19" s="109"/>
      <c r="C19" s="108"/>
      <c r="D19" s="34" t="s">
        <v>2</v>
      </c>
      <c r="E19" s="57">
        <v>0</v>
      </c>
      <c r="F19" s="57">
        <v>0</v>
      </c>
      <c r="G19" s="57">
        <v>0</v>
      </c>
      <c r="H19" s="57">
        <v>0</v>
      </c>
      <c r="I19" s="57">
        <v>0</v>
      </c>
      <c r="J19" s="57">
        <v>0</v>
      </c>
      <c r="K19" s="120"/>
      <c r="L19" s="120"/>
    </row>
    <row r="20" spans="1:12">
      <c r="A20" s="106" t="s">
        <v>9</v>
      </c>
      <c r="B20" s="109" t="s">
        <v>33</v>
      </c>
      <c r="C20" s="120"/>
      <c r="D20" s="34" t="s">
        <v>21</v>
      </c>
      <c r="E20" s="57">
        <f>E21+E22+E23+E24</f>
        <v>2846.06439</v>
      </c>
      <c r="F20" s="57">
        <f>F21+F22+F23+F24</f>
        <v>544.74438999999995</v>
      </c>
      <c r="G20" s="57">
        <f t="shared" ref="G20:J20" si="4">G21+G22+G23+G24</f>
        <v>501.32</v>
      </c>
      <c r="H20" s="57">
        <f t="shared" si="4"/>
        <v>600</v>
      </c>
      <c r="I20" s="57">
        <f t="shared" si="4"/>
        <v>600</v>
      </c>
      <c r="J20" s="57">
        <f t="shared" si="4"/>
        <v>600</v>
      </c>
      <c r="K20" s="103"/>
      <c r="L20" s="103"/>
    </row>
    <row r="21" spans="1:12" ht="33.75">
      <c r="A21" s="106"/>
      <c r="B21" s="109"/>
      <c r="C21" s="120"/>
      <c r="D21" s="34" t="s">
        <v>28</v>
      </c>
      <c r="E21" s="57">
        <v>0</v>
      </c>
      <c r="F21" s="57">
        <v>0</v>
      </c>
      <c r="G21" s="57">
        <v>0</v>
      </c>
      <c r="H21" s="57">
        <v>0</v>
      </c>
      <c r="I21" s="57">
        <v>0</v>
      </c>
      <c r="J21" s="57">
        <v>0</v>
      </c>
      <c r="K21" s="103"/>
      <c r="L21" s="103"/>
    </row>
    <row r="22" spans="1:12" ht="33.75">
      <c r="A22" s="106"/>
      <c r="B22" s="109"/>
      <c r="C22" s="120"/>
      <c r="D22" s="34" t="s">
        <v>1</v>
      </c>
      <c r="E22" s="57">
        <v>0</v>
      </c>
      <c r="F22" s="57">
        <v>0</v>
      </c>
      <c r="G22" s="57">
        <v>0</v>
      </c>
      <c r="H22" s="57">
        <v>0</v>
      </c>
      <c r="I22" s="57">
        <v>0</v>
      </c>
      <c r="J22" s="57">
        <v>0</v>
      </c>
      <c r="K22" s="103"/>
      <c r="L22" s="103"/>
    </row>
    <row r="23" spans="1:12" ht="33.75">
      <c r="A23" s="106"/>
      <c r="B23" s="109"/>
      <c r="C23" s="120"/>
      <c r="D23" s="34" t="s">
        <v>22</v>
      </c>
      <c r="E23" s="57">
        <f>F23+G23+H23+I23+J23</f>
        <v>2846.06439</v>
      </c>
      <c r="F23" s="57">
        <v>544.74438999999995</v>
      </c>
      <c r="G23" s="57">
        <v>501.32</v>
      </c>
      <c r="H23" s="57">
        <v>600</v>
      </c>
      <c r="I23" s="57">
        <v>600</v>
      </c>
      <c r="J23" s="57">
        <v>600</v>
      </c>
      <c r="K23" s="103"/>
      <c r="L23" s="103"/>
    </row>
    <row r="24" spans="1:12" ht="22.5">
      <c r="A24" s="106"/>
      <c r="B24" s="109"/>
      <c r="C24" s="120"/>
      <c r="D24" s="34" t="s">
        <v>2</v>
      </c>
      <c r="E24" s="57">
        <v>0</v>
      </c>
      <c r="F24" s="57">
        <v>0</v>
      </c>
      <c r="G24" s="57">
        <v>0</v>
      </c>
      <c r="H24" s="57">
        <v>0</v>
      </c>
      <c r="I24" s="57">
        <v>0</v>
      </c>
      <c r="J24" s="57">
        <v>0</v>
      </c>
      <c r="K24" s="103"/>
      <c r="L24" s="103"/>
    </row>
    <row r="25" spans="1:12">
      <c r="A25" s="108"/>
      <c r="B25" s="108"/>
      <c r="C25" s="108"/>
      <c r="D25" s="34" t="s">
        <v>21</v>
      </c>
      <c r="E25" s="57">
        <f>E26+E27+E28+E29</f>
        <v>37490.72539</v>
      </c>
      <c r="F25" s="57">
        <f t="shared" ref="F25:J25" si="5">F26+F27+F28+F29</f>
        <v>8323.4173900000005</v>
      </c>
      <c r="G25" s="57">
        <f t="shared" si="5"/>
        <v>8719.3269999999993</v>
      </c>
      <c r="H25" s="57">
        <f t="shared" si="5"/>
        <v>2709.3270000000002</v>
      </c>
      <c r="I25" s="57">
        <f t="shared" si="5"/>
        <v>8869.3269999999993</v>
      </c>
      <c r="J25" s="57">
        <f t="shared" si="5"/>
        <v>8869.3269999999993</v>
      </c>
      <c r="K25" s="108"/>
      <c r="L25" s="120"/>
    </row>
    <row r="26" spans="1:12" ht="33.75">
      <c r="A26" s="108"/>
      <c r="B26" s="108"/>
      <c r="C26" s="108"/>
      <c r="D26" s="34" t="s">
        <v>28</v>
      </c>
      <c r="E26" s="57">
        <v>0</v>
      </c>
      <c r="F26" s="57">
        <v>0</v>
      </c>
      <c r="G26" s="57">
        <v>0</v>
      </c>
      <c r="H26" s="57">
        <v>0</v>
      </c>
      <c r="I26" s="57">
        <v>0</v>
      </c>
      <c r="J26" s="57">
        <v>0</v>
      </c>
      <c r="K26" s="108"/>
      <c r="L26" s="120"/>
    </row>
    <row r="27" spans="1:12" ht="33.75">
      <c r="A27" s="108"/>
      <c r="B27" s="108"/>
      <c r="C27" s="108"/>
      <c r="D27" s="34" t="s">
        <v>1</v>
      </c>
      <c r="E27" s="57">
        <v>0</v>
      </c>
      <c r="F27" s="57">
        <v>0</v>
      </c>
      <c r="G27" s="57">
        <v>0</v>
      </c>
      <c r="H27" s="57">
        <v>0</v>
      </c>
      <c r="I27" s="57">
        <v>0</v>
      </c>
      <c r="J27" s="57">
        <v>0</v>
      </c>
      <c r="K27" s="108"/>
      <c r="L27" s="120"/>
    </row>
    <row r="28" spans="1:12" ht="33.75">
      <c r="A28" s="108"/>
      <c r="B28" s="108"/>
      <c r="C28" s="108"/>
      <c r="D28" s="34" t="s">
        <v>22</v>
      </c>
      <c r="E28" s="57">
        <f>F28+G28+H28+I28+J28</f>
        <v>37490.72539</v>
      </c>
      <c r="F28" s="57">
        <f>F8</f>
        <v>8323.4173900000005</v>
      </c>
      <c r="G28" s="57">
        <f t="shared" ref="G28:J28" si="6">G8</f>
        <v>8719.3269999999993</v>
      </c>
      <c r="H28" s="57">
        <f t="shared" si="6"/>
        <v>2709.3270000000002</v>
      </c>
      <c r="I28" s="57">
        <f t="shared" si="6"/>
        <v>8869.3269999999993</v>
      </c>
      <c r="J28" s="57">
        <f t="shared" si="6"/>
        <v>8869.3269999999993</v>
      </c>
      <c r="K28" s="108"/>
      <c r="L28" s="120"/>
    </row>
    <row r="29" spans="1:12" ht="22.5">
      <c r="A29" s="108"/>
      <c r="B29" s="108"/>
      <c r="C29" s="108"/>
      <c r="D29" s="34" t="s">
        <v>2</v>
      </c>
      <c r="E29" s="57">
        <f t="shared" ref="E29" si="7">E30+E31+E32+E33</f>
        <v>0</v>
      </c>
      <c r="F29" s="57">
        <v>0</v>
      </c>
      <c r="G29" s="57">
        <v>0</v>
      </c>
      <c r="H29" s="57">
        <v>0</v>
      </c>
      <c r="I29" s="57">
        <v>0</v>
      </c>
      <c r="J29" s="57">
        <v>0</v>
      </c>
      <c r="K29" s="108"/>
      <c r="L29" s="120"/>
    </row>
    <row r="31" spans="1:12">
      <c r="A31" s="1"/>
    </row>
    <row r="32" spans="1:12">
      <c r="A32" s="1"/>
    </row>
    <row r="33" spans="1:1">
      <c r="A33" s="1"/>
    </row>
    <row r="34" spans="1:1">
      <c r="A34" s="1"/>
    </row>
    <row r="35" spans="1:1">
      <c r="A35" s="1"/>
    </row>
    <row r="36" spans="1:1">
      <c r="A36" s="1"/>
    </row>
  </sheetData>
  <mergeCells count="33">
    <mergeCell ref="A1:L1"/>
    <mergeCell ref="A2:A3"/>
    <mergeCell ref="B2:B3"/>
    <mergeCell ref="C2:C3"/>
    <mergeCell ref="D2:D3"/>
    <mergeCell ref="E2:E3"/>
    <mergeCell ref="F2:J2"/>
    <mergeCell ref="K2:K3"/>
    <mergeCell ref="L2:L3"/>
    <mergeCell ref="A10:A14"/>
    <mergeCell ref="B10:B14"/>
    <mergeCell ref="C10:C14"/>
    <mergeCell ref="K10:K14"/>
    <mergeCell ref="L10:L14"/>
    <mergeCell ref="A5:A9"/>
    <mergeCell ref="B5:B9"/>
    <mergeCell ref="C5:C9"/>
    <mergeCell ref="K5:K9"/>
    <mergeCell ref="L5:L9"/>
    <mergeCell ref="K25:K29"/>
    <mergeCell ref="L25:L29"/>
    <mergeCell ref="A15:A19"/>
    <mergeCell ref="B15:B19"/>
    <mergeCell ref="C15:C19"/>
    <mergeCell ref="K15:K19"/>
    <mergeCell ref="L15:L19"/>
    <mergeCell ref="A20:A24"/>
    <mergeCell ref="B20:B24"/>
    <mergeCell ref="C20:C24"/>
    <mergeCell ref="K20:K24"/>
    <mergeCell ref="L20:L24"/>
    <mergeCell ref="A25:B29"/>
    <mergeCell ref="C25:C29"/>
  </mergeCells>
  <pageMargins left="0.70866141732283472" right="0.70866141732283472" top="0.74803149606299213" bottom="0.74803149606299213" header="0.31496062992125984" footer="0.31496062992125984"/>
  <pageSetup paperSize="9" scale="84" firstPageNumber="40" fitToHeight="7" orientation="landscape" useFirstPageNumber="1" r:id="rId1"/>
  <rowBreaks count="1" manualBreakCount="1">
    <brk id="1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Паспорт мун. программы</vt:lpstr>
      <vt:lpstr>Целевые показатели</vt:lpstr>
      <vt:lpstr>Методика показателей</vt:lpstr>
      <vt:lpstr>Методика результатов</vt:lpstr>
      <vt:lpstr>Перечень мероприятий ПП I </vt:lpstr>
      <vt:lpstr>Перечень мероприятий ПП II</vt:lpstr>
      <vt:lpstr>Перечень мероприятий ПП IV</vt:lpstr>
      <vt:lpstr>'Целевые показатели'!Заголовки_для_печати</vt:lpstr>
      <vt:lpstr>'Методика показателей'!Область_печати</vt:lpstr>
      <vt:lpstr>'Методика результатов'!Область_печати</vt:lpstr>
      <vt:lpstr>'Паспорт мун. программы'!Область_печати</vt:lpstr>
      <vt:lpstr>'Перечень мероприятий ПП I '!Область_печати</vt:lpstr>
      <vt:lpstr>'Перечень мероприятий ПП II'!Область_печати</vt:lpstr>
      <vt:lpstr>'Перечень мероприятий ПП IV'!Область_печати</vt:lpstr>
      <vt:lpstr>'Целевые показатели'!Область_печати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ChepikDA</dc:creator>
  <dc:description>exif_MSED_201ed7500fbfe8c8b8cfe20a38fea086ba23c98e8d7d986db2b9dccdf53f6886</dc:description>
  <cp:lastModifiedBy>Башаро В.А.</cp:lastModifiedBy>
  <cp:lastPrinted>2025-01-31T11:36:49Z</cp:lastPrinted>
  <dcterms:created xsi:type="dcterms:W3CDTF">2020-09-02T09:10:59Z</dcterms:created>
  <dcterms:modified xsi:type="dcterms:W3CDTF">2025-01-31T11:37:07Z</dcterms:modified>
</cp:coreProperties>
</file>